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8" windowWidth="16008" windowHeight="12240" activeTab="0"/>
  </bookViews>
  <sheets>
    <sheet name="Date by Testing Site" sheetId="1" r:id="rId1"/>
    <sheet name="Data by Testing Date" sheetId="2" r:id="rId2"/>
    <sheet name="Add'l Tables" sheetId="3" r:id="rId3"/>
  </sheets>
  <definedNames/>
  <calcPr fullCalcOnLoad="1"/>
</workbook>
</file>

<file path=xl/sharedStrings.xml><?xml version="1.0" encoding="utf-8"?>
<sst xmlns="http://schemas.openxmlformats.org/spreadsheetml/2006/main" count="232" uniqueCount="72">
  <si>
    <t>Air Temp.</t>
  </si>
  <si>
    <t>Water Temp.</t>
  </si>
  <si>
    <t>D.O.</t>
  </si>
  <si>
    <t>COND.</t>
  </si>
  <si>
    <t>Fecal Coliform.</t>
  </si>
  <si>
    <t>E. coli</t>
  </si>
  <si>
    <t>Amount of</t>
  </si>
  <si>
    <t>Days prior</t>
  </si>
  <si>
    <t>Site</t>
  </si>
  <si>
    <t>Date</t>
  </si>
  <si>
    <t>Time</t>
  </si>
  <si>
    <t>° C</t>
  </si>
  <si>
    <t>mg/L</t>
  </si>
  <si>
    <t>umho/cm</t>
  </si>
  <si>
    <t>CFU/100 mL</t>
  </si>
  <si>
    <t>rain (in)</t>
  </si>
  <si>
    <t xml:space="preserve">to sampling </t>
  </si>
  <si>
    <t>QA/QC</t>
  </si>
  <si>
    <t>WB1</t>
  </si>
  <si>
    <t>WB2</t>
  </si>
  <si>
    <t>WB2S1</t>
  </si>
  <si>
    <t>n/a</t>
  </si>
  <si>
    <t>WB3</t>
  </si>
  <si>
    <t>WB4</t>
  </si>
  <si>
    <t>no sample</t>
  </si>
  <si>
    <t>MH1O</t>
  </si>
  <si>
    <t>MH2O</t>
  </si>
  <si>
    <t>MR4pipe</t>
  </si>
  <si>
    <t>MR4</t>
  </si>
  <si>
    <t>MR5</t>
  </si>
  <si>
    <t>MR@4</t>
  </si>
  <si>
    <t>WB4O</t>
  </si>
  <si>
    <t>replicate</t>
  </si>
  <si>
    <t>MH20</t>
  </si>
  <si>
    <t>MR4S1</t>
  </si>
  <si>
    <t>MR*St.Pl. Bridge</t>
  </si>
  <si>
    <t>Inconclusive too much grease</t>
  </si>
  <si>
    <t>BSB01 Foot Bridge</t>
  </si>
  <si>
    <t>BSB01</t>
  </si>
  <si>
    <t>BSB@SH</t>
  </si>
  <si>
    <t>GC@Barry</t>
  </si>
  <si>
    <t>OC@Barry</t>
  </si>
  <si>
    <t>SH B</t>
  </si>
  <si>
    <t>OCH955</t>
  </si>
  <si>
    <t>OC901</t>
  </si>
  <si>
    <t>BSB@Border</t>
  </si>
  <si>
    <t>BSB@Parkway</t>
  </si>
  <si>
    <t>BSB@Boder</t>
  </si>
  <si>
    <t>SHB</t>
  </si>
  <si>
    <t xml:space="preserve">No Sample Taken </t>
  </si>
  <si>
    <t>No Sample Taken</t>
  </si>
  <si>
    <t>SHB01</t>
  </si>
  <si>
    <t>SHB02A</t>
  </si>
  <si>
    <t>SHB02B</t>
  </si>
  <si>
    <t>Mamaroneck Harbor West and East Basin</t>
  </si>
  <si>
    <t>Dates</t>
  </si>
  <si>
    <t>Sites</t>
  </si>
  <si>
    <t>Geomean</t>
  </si>
  <si>
    <t>Conductivity</t>
  </si>
  <si>
    <t>low flow, no sample</t>
  </si>
  <si>
    <t>WB40</t>
  </si>
  <si>
    <t>Rainfall (inches)</t>
  </si>
  <si>
    <t>days prior</t>
  </si>
  <si>
    <t>5*</t>
  </si>
  <si>
    <t>Mamaroneck River</t>
  </si>
  <si>
    <t>Beaver Swamp Brook &amp; Otter Creek and Shore Acres</t>
  </si>
  <si>
    <t>inconclusive, too much grease</t>
  </si>
  <si>
    <t>KEY</t>
  </si>
  <si>
    <t>Yellow = elevated bacterial levels, further testing recommended</t>
  </si>
  <si>
    <t>Red = severest hotspot, problem reportedly fixed</t>
  </si>
  <si>
    <t>Orange = hotspot, requires further investigation</t>
  </si>
  <si>
    <t>Fecal Coliform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</si>
</sst>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0"/>
      <color indexed="9"/>
      <name val="Lucida Grande"/>
      <family val="0"/>
    </font>
    <font>
      <b/>
      <sz val="11"/>
      <color indexed="12"/>
      <name val="Lucida Grande"/>
      <family val="0"/>
    </font>
    <font>
      <b/>
      <sz val="11"/>
      <color indexed="9"/>
      <name val="Lucida Grande"/>
      <family val="0"/>
    </font>
    <font>
      <sz val="11"/>
      <color indexed="13"/>
      <name val="Lucida Grande"/>
      <family val="0"/>
    </font>
    <font>
      <b/>
      <sz val="10"/>
      <color indexed="9"/>
      <name val="Lucida Grande"/>
      <family val="0"/>
    </font>
    <font>
      <sz val="11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2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/>
    </xf>
    <xf numFmtId="14" fontId="1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 horizontal="center"/>
    </xf>
    <xf numFmtId="14" fontId="1" fillId="33" borderId="16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1" fillId="36" borderId="0" xfId="0" applyNumberFormat="1" applyFont="1" applyFill="1" applyAlignment="1">
      <alignment/>
    </xf>
    <xf numFmtId="0" fontId="4" fillId="36" borderId="0" xfId="0" applyNumberFormat="1" applyFont="1" applyFill="1" applyAlignment="1">
      <alignment/>
    </xf>
    <xf numFmtId="0" fontId="1" fillId="37" borderId="10" xfId="0" applyNumberFormat="1" applyFont="1" applyFill="1" applyBorder="1" applyAlignment="1">
      <alignment/>
    </xf>
    <xf numFmtId="14" fontId="1" fillId="37" borderId="10" xfId="0" applyNumberFormat="1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164" fontId="1" fillId="37" borderId="10" xfId="0" applyNumberFormat="1" applyFont="1" applyFill="1" applyBorder="1" applyAlignment="1">
      <alignment horizontal="center"/>
    </xf>
    <xf numFmtId="0" fontId="1" fillId="37" borderId="0" xfId="0" applyNumberFormat="1" applyFont="1" applyFill="1" applyAlignment="1">
      <alignment/>
    </xf>
    <xf numFmtId="0" fontId="6" fillId="38" borderId="10" xfId="0" applyNumberFormat="1" applyFont="1" applyFill="1" applyBorder="1" applyAlignment="1">
      <alignment horizontal="left"/>
    </xf>
    <xf numFmtId="14" fontId="6" fillId="38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  <xf numFmtId="164" fontId="6" fillId="38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  <xf numFmtId="0" fontId="4" fillId="38" borderId="0" xfId="0" applyNumberFormat="1" applyFont="1" applyFill="1" applyAlignment="1">
      <alignment/>
    </xf>
    <xf numFmtId="0" fontId="1" fillId="39" borderId="10" xfId="0" applyNumberFormat="1" applyFont="1" applyFill="1" applyBorder="1" applyAlignment="1">
      <alignment/>
    </xf>
    <xf numFmtId="14" fontId="1" fillId="39" borderId="10" xfId="0" applyNumberFormat="1" applyFont="1" applyFill="1" applyBorder="1" applyAlignment="1">
      <alignment horizontal="center"/>
    </xf>
    <xf numFmtId="0" fontId="1" fillId="39" borderId="10" xfId="0" applyNumberFormat="1" applyFont="1" applyFill="1" applyBorder="1" applyAlignment="1">
      <alignment horizontal="center"/>
    </xf>
    <xf numFmtId="164" fontId="1" fillId="39" borderId="10" xfId="0" applyNumberFormat="1" applyFont="1" applyFill="1" applyBorder="1" applyAlignment="1">
      <alignment horizontal="center"/>
    </xf>
    <xf numFmtId="0" fontId="1" fillId="39" borderId="0" xfId="0" applyNumberFormat="1" applyFont="1" applyFill="1" applyAlignment="1">
      <alignment/>
    </xf>
    <xf numFmtId="0" fontId="0" fillId="37" borderId="10" xfId="0" applyNumberFormat="1" applyFill="1" applyBorder="1" applyAlignment="1">
      <alignment vertical="top"/>
    </xf>
    <xf numFmtId="0" fontId="1" fillId="35" borderId="10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14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2" fillId="38" borderId="10" xfId="0" applyNumberFormat="1" applyFont="1" applyFill="1" applyBorder="1" applyAlignment="1">
      <alignment horizontal="left"/>
    </xf>
    <xf numFmtId="14" fontId="2" fillId="38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0" fontId="1" fillId="38" borderId="0" xfId="0" applyNumberFormat="1" applyFont="1" applyFill="1" applyAlignment="1">
      <alignment/>
    </xf>
    <xf numFmtId="0" fontId="1" fillId="39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FF0000"/>
      <rgbColor rgb="009C6500"/>
      <rgbColor rgb="00FFEB9C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R@4" TargetMode="External" /><Relationship Id="rId2" Type="http://schemas.openxmlformats.org/officeDocument/2006/relationships/hyperlink" Target="mailto:MR@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10.19921875" defaultRowHeight="19.5" customHeight="1"/>
  <cols>
    <col min="1" max="1" width="17" style="1" customWidth="1"/>
    <col min="2" max="2" width="11.5" style="1" customWidth="1"/>
    <col min="3" max="3" width="6.5" style="1" customWidth="1"/>
    <col min="4" max="4" width="8.69921875" style="1" customWidth="1"/>
    <col min="5" max="5" width="12.19921875" style="1" customWidth="1"/>
    <col min="6" max="6" width="6.3984375" style="1" customWidth="1"/>
    <col min="7" max="7" width="8.69921875" style="1" customWidth="1"/>
    <col min="8" max="8" width="13.8984375" style="1" customWidth="1"/>
    <col min="9" max="9" width="11.09765625" style="1" customWidth="1"/>
    <col min="10" max="10" width="10.5" style="1" customWidth="1"/>
    <col min="11" max="11" width="10.69921875" style="1" customWidth="1"/>
    <col min="12" max="12" width="8.5" style="1" customWidth="1"/>
    <col min="13" max="13" width="13.09765625" style="1" customWidth="1"/>
    <col min="14" max="32" width="10.19921875" style="66" customWidth="1"/>
    <col min="33" max="16384" width="10.19921875" style="1" customWidth="1"/>
  </cols>
  <sheetData>
    <row r="1" spans="1:32" s="41" customFormat="1" ht="13.5">
      <c r="A1" s="35"/>
      <c r="B1" s="36"/>
      <c r="C1" s="37"/>
      <c r="D1" s="38" t="s">
        <v>0</v>
      </c>
      <c r="E1" s="38" t="s">
        <v>1</v>
      </c>
      <c r="F1" s="38" t="s">
        <v>2</v>
      </c>
      <c r="G1" s="37" t="s">
        <v>3</v>
      </c>
      <c r="H1" s="37" t="s">
        <v>71</v>
      </c>
      <c r="I1" s="37" t="s">
        <v>5</v>
      </c>
      <c r="J1" s="39" t="s">
        <v>6</v>
      </c>
      <c r="K1" s="37" t="s">
        <v>7</v>
      </c>
      <c r="L1" s="40"/>
      <c r="M1" s="37" t="s">
        <v>71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s="41" customFormat="1" ht="13.5">
      <c r="A2" s="35" t="s">
        <v>8</v>
      </c>
      <c r="B2" s="36" t="s">
        <v>9</v>
      </c>
      <c r="C2" s="37" t="s">
        <v>10</v>
      </c>
      <c r="D2" s="38" t="s">
        <v>11</v>
      </c>
      <c r="E2" s="38" t="s">
        <v>11</v>
      </c>
      <c r="F2" s="38" t="s">
        <v>12</v>
      </c>
      <c r="G2" s="37" t="s">
        <v>13</v>
      </c>
      <c r="H2" s="37" t="s">
        <v>14</v>
      </c>
      <c r="I2" s="37" t="s">
        <v>14</v>
      </c>
      <c r="J2" s="39" t="s">
        <v>15</v>
      </c>
      <c r="K2" s="37" t="s">
        <v>16</v>
      </c>
      <c r="L2" s="40" t="s">
        <v>17</v>
      </c>
      <c r="M2" s="37" t="s">
        <v>14</v>
      </c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s="27" customFormat="1" ht="13.5">
      <c r="A3" s="48" t="s">
        <v>18</v>
      </c>
      <c r="B3" s="49">
        <v>41078</v>
      </c>
      <c r="C3" s="50">
        <v>1112</v>
      </c>
      <c r="D3" s="51">
        <v>26</v>
      </c>
      <c r="E3" s="51">
        <v>18</v>
      </c>
      <c r="F3" s="51">
        <v>8.6</v>
      </c>
      <c r="G3" s="50">
        <v>1422</v>
      </c>
      <c r="H3" s="48">
        <v>420</v>
      </c>
      <c r="I3" s="48">
        <v>340</v>
      </c>
      <c r="J3" s="50">
        <v>0.42</v>
      </c>
      <c r="K3" s="50">
        <v>1</v>
      </c>
      <c r="L3" s="50"/>
      <c r="M3" s="48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s="27" customFormat="1" ht="13.5">
      <c r="A4" s="48" t="s">
        <v>18</v>
      </c>
      <c r="B4" s="49">
        <v>41457</v>
      </c>
      <c r="C4" s="50">
        <v>1302</v>
      </c>
      <c r="D4" s="51">
        <v>25</v>
      </c>
      <c r="E4" s="51">
        <v>21.1</v>
      </c>
      <c r="F4" s="51"/>
      <c r="G4" s="50"/>
      <c r="H4" s="48">
        <v>800</v>
      </c>
      <c r="I4" s="48">
        <v>800</v>
      </c>
      <c r="J4" s="50">
        <v>0.38</v>
      </c>
      <c r="K4" s="50">
        <v>1</v>
      </c>
      <c r="L4" s="50"/>
      <c r="M4" s="4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13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>
      <c r="A6" s="2" t="s">
        <v>19</v>
      </c>
      <c r="B6" s="3">
        <v>41078</v>
      </c>
      <c r="C6" s="4">
        <v>1130</v>
      </c>
      <c r="D6" s="5">
        <v>24</v>
      </c>
      <c r="E6" s="5">
        <v>17.9</v>
      </c>
      <c r="F6" s="5">
        <v>9.3</v>
      </c>
      <c r="G6" s="4">
        <v>3048</v>
      </c>
      <c r="H6" s="2">
        <v>88</v>
      </c>
      <c r="I6" s="2">
        <v>72</v>
      </c>
      <c r="J6" s="4">
        <v>0.42</v>
      </c>
      <c r="K6" s="4">
        <v>1</v>
      </c>
      <c r="L6" s="4"/>
      <c r="M6" s="2"/>
    </row>
    <row r="7" spans="1:13" ht="13.5">
      <c r="A7" s="2" t="s">
        <v>19</v>
      </c>
      <c r="B7" s="3">
        <v>41457</v>
      </c>
      <c r="C7" s="4">
        <v>1259</v>
      </c>
      <c r="D7" s="5">
        <v>24.4</v>
      </c>
      <c r="E7" s="5">
        <v>19.9</v>
      </c>
      <c r="F7" s="5"/>
      <c r="G7" s="4"/>
      <c r="H7" s="2">
        <v>380</v>
      </c>
      <c r="I7" s="2">
        <v>380</v>
      </c>
      <c r="J7" s="4">
        <v>0.38</v>
      </c>
      <c r="K7" s="4">
        <v>1</v>
      </c>
      <c r="L7" s="4"/>
      <c r="M7" s="2"/>
    </row>
    <row r="8" spans="1:13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3.5">
      <c r="A9" s="2" t="s">
        <v>20</v>
      </c>
      <c r="B9" s="3">
        <v>41078</v>
      </c>
      <c r="C9" s="4">
        <v>1145</v>
      </c>
      <c r="D9" s="5">
        <v>24</v>
      </c>
      <c r="E9" s="5">
        <v>17.2</v>
      </c>
      <c r="F9" s="5" t="s">
        <v>21</v>
      </c>
      <c r="G9" s="4">
        <v>556</v>
      </c>
      <c r="H9" s="2">
        <v>48</v>
      </c>
      <c r="I9" s="2">
        <v>40</v>
      </c>
      <c r="J9" s="4">
        <v>0.42</v>
      </c>
      <c r="K9" s="4">
        <v>1</v>
      </c>
      <c r="L9" s="4"/>
      <c r="M9" s="2"/>
    </row>
    <row r="10" spans="1:13" ht="13.5">
      <c r="A10" s="2" t="s">
        <v>20</v>
      </c>
      <c r="B10" s="3">
        <v>41457</v>
      </c>
      <c r="C10" s="4">
        <v>1314</v>
      </c>
      <c r="D10" s="5">
        <v>25.2</v>
      </c>
      <c r="E10" s="5">
        <v>20</v>
      </c>
      <c r="F10" s="5"/>
      <c r="G10" s="4"/>
      <c r="H10" s="2">
        <v>84</v>
      </c>
      <c r="I10" s="2">
        <v>84</v>
      </c>
      <c r="J10" s="4">
        <v>0.38</v>
      </c>
      <c r="K10" s="4">
        <v>1</v>
      </c>
      <c r="L10" s="4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 t="s">
        <v>22</v>
      </c>
      <c r="B12" s="3">
        <v>41078</v>
      </c>
      <c r="C12" s="4">
        <v>1205</v>
      </c>
      <c r="D12" s="5">
        <v>26</v>
      </c>
      <c r="E12" s="5">
        <v>17.4</v>
      </c>
      <c r="F12" s="5">
        <v>7.18</v>
      </c>
      <c r="G12" s="4">
        <v>18340</v>
      </c>
      <c r="H12" s="2">
        <v>56</v>
      </c>
      <c r="I12" s="2">
        <v>56</v>
      </c>
      <c r="J12" s="4">
        <v>0.42</v>
      </c>
      <c r="K12" s="4">
        <v>1</v>
      </c>
      <c r="L12" s="4"/>
      <c r="M12" s="2"/>
    </row>
    <row r="13" spans="1:13" ht="13.5">
      <c r="A13" s="2" t="s">
        <v>22</v>
      </c>
      <c r="B13" s="3">
        <v>41457</v>
      </c>
      <c r="C13" s="4">
        <v>1250</v>
      </c>
      <c r="D13" s="5">
        <v>25.5</v>
      </c>
      <c r="E13" s="5">
        <v>20.1</v>
      </c>
      <c r="F13" s="5"/>
      <c r="G13" s="4"/>
      <c r="H13" s="2">
        <v>520</v>
      </c>
      <c r="I13" s="2">
        <v>520</v>
      </c>
      <c r="J13" s="4">
        <v>0.38</v>
      </c>
      <c r="K13" s="4">
        <v>1</v>
      </c>
      <c r="L13" s="4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32" s="27" customFormat="1" ht="13.5">
      <c r="A15" s="48" t="s">
        <v>31</v>
      </c>
      <c r="B15" s="49">
        <v>41078</v>
      </c>
      <c r="C15" s="50">
        <v>1215</v>
      </c>
      <c r="D15" s="51">
        <v>26</v>
      </c>
      <c r="E15" s="51">
        <v>21.7</v>
      </c>
      <c r="F15" s="51">
        <v>12.94</v>
      </c>
      <c r="G15" s="50">
        <v>35460</v>
      </c>
      <c r="H15" s="48" t="s">
        <v>24</v>
      </c>
      <c r="I15" s="48"/>
      <c r="J15" s="50">
        <v>0.42</v>
      </c>
      <c r="K15" s="50">
        <v>1</v>
      </c>
      <c r="L15" s="50"/>
      <c r="M15" s="48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2" s="27" customFormat="1" ht="13.5">
      <c r="A16" s="48" t="s">
        <v>31</v>
      </c>
      <c r="B16" s="49">
        <v>41457</v>
      </c>
      <c r="C16" s="50">
        <v>1236</v>
      </c>
      <c r="D16" s="51"/>
      <c r="E16" s="51"/>
      <c r="F16" s="51"/>
      <c r="G16" s="50"/>
      <c r="H16" s="48">
        <v>1260</v>
      </c>
      <c r="I16" s="48">
        <v>800</v>
      </c>
      <c r="J16" s="50">
        <v>0.38</v>
      </c>
      <c r="K16" s="50">
        <v>1</v>
      </c>
      <c r="L16" s="50"/>
      <c r="M16" s="4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s="27" customFormat="1" ht="13.5">
      <c r="A17" s="48" t="s">
        <v>31</v>
      </c>
      <c r="B17" s="49">
        <v>41470</v>
      </c>
      <c r="C17" s="50">
        <v>1400</v>
      </c>
      <c r="D17" s="51"/>
      <c r="E17" s="51"/>
      <c r="F17" s="51"/>
      <c r="G17" s="50"/>
      <c r="H17" s="48">
        <v>70</v>
      </c>
      <c r="I17" s="48">
        <v>30</v>
      </c>
      <c r="J17" s="50">
        <v>1.04</v>
      </c>
      <c r="K17" s="50" t="s">
        <v>63</v>
      </c>
      <c r="L17" s="50" t="s">
        <v>32</v>
      </c>
      <c r="M17" s="48">
        <v>40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32" s="27" customFormat="1" ht="13.5">
      <c r="A19" s="48" t="s">
        <v>25</v>
      </c>
      <c r="B19" s="49">
        <v>41078</v>
      </c>
      <c r="C19" s="50">
        <v>1255</v>
      </c>
      <c r="D19" s="51">
        <v>25</v>
      </c>
      <c r="E19" s="51">
        <v>18.4</v>
      </c>
      <c r="F19" s="51">
        <v>4.6</v>
      </c>
      <c r="G19" s="50">
        <v>11660</v>
      </c>
      <c r="H19" s="48">
        <v>1200</v>
      </c>
      <c r="I19" s="48">
        <v>180</v>
      </c>
      <c r="J19" s="50">
        <v>0.42</v>
      </c>
      <c r="K19" s="50">
        <v>1</v>
      </c>
      <c r="L19" s="50"/>
      <c r="M19" s="48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1:32" s="27" customFormat="1" ht="13.5">
      <c r="A20" s="48" t="s">
        <v>25</v>
      </c>
      <c r="B20" s="49">
        <v>41457</v>
      </c>
      <c r="C20" s="50"/>
      <c r="D20" s="51">
        <v>24</v>
      </c>
      <c r="E20" s="51">
        <v>22</v>
      </c>
      <c r="F20" s="51"/>
      <c r="G20" s="50"/>
      <c r="H20" s="48">
        <v>272</v>
      </c>
      <c r="I20" s="48">
        <v>180</v>
      </c>
      <c r="J20" s="50">
        <v>0.38</v>
      </c>
      <c r="K20" s="50">
        <v>1</v>
      </c>
      <c r="L20" s="50"/>
      <c r="M20" s="48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32" s="27" customFormat="1" ht="13.5">
      <c r="A22" s="48" t="s">
        <v>26</v>
      </c>
      <c r="B22" s="49">
        <v>41078</v>
      </c>
      <c r="C22" s="50">
        <v>1305</v>
      </c>
      <c r="D22" s="51" t="s">
        <v>24</v>
      </c>
      <c r="E22" s="51"/>
      <c r="F22" s="51"/>
      <c r="G22" s="50"/>
      <c r="H22" s="48"/>
      <c r="I22" s="48"/>
      <c r="J22" s="50">
        <v>0.42</v>
      </c>
      <c r="K22" s="50">
        <v>1</v>
      </c>
      <c r="L22" s="50"/>
      <c r="M22" s="4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s="27" customFormat="1" ht="13.5">
      <c r="A23" s="48" t="s">
        <v>26</v>
      </c>
      <c r="B23" s="49">
        <v>41457</v>
      </c>
      <c r="C23" s="50"/>
      <c r="D23" s="51">
        <v>24</v>
      </c>
      <c r="E23" s="51">
        <v>21</v>
      </c>
      <c r="F23" s="51"/>
      <c r="G23" s="50"/>
      <c r="H23" s="48">
        <v>1040</v>
      </c>
      <c r="I23" s="48">
        <v>1040</v>
      </c>
      <c r="J23" s="50">
        <v>0.38</v>
      </c>
      <c r="K23" s="50">
        <v>1</v>
      </c>
      <c r="L23" s="50"/>
      <c r="M23" s="4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s="27" customFormat="1" ht="13.5">
      <c r="A24" s="48" t="s">
        <v>26</v>
      </c>
      <c r="B24" s="49">
        <v>41470</v>
      </c>
      <c r="C24" s="50">
        <v>1300</v>
      </c>
      <c r="D24" s="51"/>
      <c r="E24" s="51"/>
      <c r="F24" s="51"/>
      <c r="G24" s="50"/>
      <c r="H24" s="48">
        <v>410</v>
      </c>
      <c r="I24" s="48">
        <v>20</v>
      </c>
      <c r="J24" s="50">
        <v>1.04</v>
      </c>
      <c r="K24" s="50" t="s">
        <v>63</v>
      </c>
      <c r="L24" s="50"/>
      <c r="M24" s="48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13" ht="13.5">
      <c r="A25" s="2"/>
      <c r="B25" s="3"/>
      <c r="C25" s="4"/>
      <c r="D25" s="5"/>
      <c r="E25" s="5"/>
      <c r="F25" s="5"/>
      <c r="G25" s="4"/>
      <c r="H25" s="2"/>
      <c r="I25" s="2"/>
      <c r="J25" s="4"/>
      <c r="K25" s="4"/>
      <c r="L25" s="4"/>
      <c r="M25" s="2"/>
    </row>
    <row r="26" spans="1:13" ht="13.5">
      <c r="A26" s="2" t="s">
        <v>28</v>
      </c>
      <c r="B26" s="3">
        <v>41078</v>
      </c>
      <c r="C26" s="4">
        <v>1500</v>
      </c>
      <c r="D26" s="5">
        <v>24</v>
      </c>
      <c r="E26" s="5"/>
      <c r="F26" s="5"/>
      <c r="G26" s="4">
        <v>778</v>
      </c>
      <c r="H26" s="2">
        <v>540</v>
      </c>
      <c r="I26" s="2">
        <v>480</v>
      </c>
      <c r="J26" s="4">
        <v>0.42</v>
      </c>
      <c r="K26" s="4">
        <v>1</v>
      </c>
      <c r="L26" s="4"/>
      <c r="M26" s="2"/>
    </row>
    <row r="27" spans="1:13" ht="13.5">
      <c r="A27" s="2" t="s">
        <v>28</v>
      </c>
      <c r="B27" s="3">
        <v>41457</v>
      </c>
      <c r="C27" s="4">
        <v>1157</v>
      </c>
      <c r="D27" s="5">
        <v>26.6</v>
      </c>
      <c r="E27" s="5"/>
      <c r="F27" s="5"/>
      <c r="G27" s="4"/>
      <c r="H27" s="2">
        <v>450</v>
      </c>
      <c r="I27" s="2">
        <v>410</v>
      </c>
      <c r="J27" s="4">
        <v>0.38</v>
      </c>
      <c r="K27" s="4">
        <v>1</v>
      </c>
      <c r="L27" s="4"/>
      <c r="M27" s="2"/>
    </row>
    <row r="28" spans="1:13" ht="13.5">
      <c r="A28" s="2" t="s">
        <v>28</v>
      </c>
      <c r="B28" s="3">
        <v>41470</v>
      </c>
      <c r="C28" s="4">
        <v>1200</v>
      </c>
      <c r="D28" s="5"/>
      <c r="E28" s="5"/>
      <c r="F28" s="5"/>
      <c r="G28" s="4"/>
      <c r="H28" s="2">
        <v>400</v>
      </c>
      <c r="I28" s="2">
        <v>110</v>
      </c>
      <c r="J28" s="4">
        <v>1.04</v>
      </c>
      <c r="K28" s="4" t="s">
        <v>63</v>
      </c>
      <c r="L28" s="4"/>
      <c r="M28" s="2"/>
    </row>
    <row r="29" spans="1:1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32" s="34" customFormat="1" ht="13.5">
      <c r="A30" s="30" t="s">
        <v>30</v>
      </c>
      <c r="B30" s="31">
        <v>41457</v>
      </c>
      <c r="C30" s="32">
        <v>1159</v>
      </c>
      <c r="D30" s="33">
        <v>26.6</v>
      </c>
      <c r="E30" s="33">
        <v>22</v>
      </c>
      <c r="F30" s="33"/>
      <c r="G30" s="32"/>
      <c r="H30" s="30">
        <v>5500</v>
      </c>
      <c r="I30" s="30">
        <v>5000</v>
      </c>
      <c r="J30" s="32">
        <v>0.38</v>
      </c>
      <c r="K30" s="32">
        <v>1</v>
      </c>
      <c r="L30" s="32"/>
      <c r="M30" s="30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2" s="34" customFormat="1" ht="13.5">
      <c r="A31" s="30" t="s">
        <v>30</v>
      </c>
      <c r="B31" s="31">
        <v>41470</v>
      </c>
      <c r="C31" s="32">
        <v>1200</v>
      </c>
      <c r="D31" s="33"/>
      <c r="E31" s="33"/>
      <c r="F31" s="33"/>
      <c r="G31" s="32"/>
      <c r="H31" s="30">
        <v>720</v>
      </c>
      <c r="I31" s="30">
        <v>630</v>
      </c>
      <c r="J31" s="32">
        <v>1.04</v>
      </c>
      <c r="K31" s="32" t="s">
        <v>63</v>
      </c>
      <c r="L31" s="32"/>
      <c r="M31" s="30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 t="s">
        <v>27</v>
      </c>
      <c r="B33" s="3">
        <v>41078</v>
      </c>
      <c r="C33" s="4">
        <v>1450</v>
      </c>
      <c r="D33" s="5">
        <v>24</v>
      </c>
      <c r="E33" s="5">
        <v>20.1</v>
      </c>
      <c r="F33" s="5">
        <v>8.2</v>
      </c>
      <c r="G33" s="4">
        <v>726</v>
      </c>
      <c r="H33" s="2">
        <v>0</v>
      </c>
      <c r="I33" s="2">
        <v>0</v>
      </c>
      <c r="J33" s="4">
        <v>0.42</v>
      </c>
      <c r="K33" s="4">
        <v>1</v>
      </c>
      <c r="L33" s="4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32" s="46" customFormat="1" ht="13.5">
      <c r="A35" s="42" t="s">
        <v>29</v>
      </c>
      <c r="B35" s="43">
        <v>41078</v>
      </c>
      <c r="C35" s="44">
        <v>1515</v>
      </c>
      <c r="D35" s="45"/>
      <c r="E35" s="45"/>
      <c r="F35" s="45"/>
      <c r="G35" s="44">
        <v>700</v>
      </c>
      <c r="H35" s="42">
        <v>5000</v>
      </c>
      <c r="I35" s="42">
        <v>4000</v>
      </c>
      <c r="J35" s="44">
        <v>0.42</v>
      </c>
      <c r="K35" s="44">
        <v>1</v>
      </c>
      <c r="L35" s="44"/>
      <c r="M35" s="42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s="46" customFormat="1" ht="13.5">
      <c r="A36" s="42" t="s">
        <v>29</v>
      </c>
      <c r="B36" s="43">
        <v>41457</v>
      </c>
      <c r="C36" s="44">
        <v>1142</v>
      </c>
      <c r="D36" s="45"/>
      <c r="E36" s="45"/>
      <c r="F36" s="45"/>
      <c r="G36" s="44"/>
      <c r="H36" s="42">
        <v>60000</v>
      </c>
      <c r="I36" s="42">
        <v>54000</v>
      </c>
      <c r="J36" s="44">
        <v>0.38</v>
      </c>
      <c r="K36" s="44">
        <v>1</v>
      </c>
      <c r="L36" s="44"/>
      <c r="M36" s="4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</row>
    <row r="37" spans="1:32" s="46" customFormat="1" ht="13.5">
      <c r="A37" s="42" t="s">
        <v>29</v>
      </c>
      <c r="B37" s="43">
        <v>41470</v>
      </c>
      <c r="C37" s="44">
        <v>1130</v>
      </c>
      <c r="D37" s="45"/>
      <c r="E37" s="45"/>
      <c r="F37" s="45"/>
      <c r="G37" s="44"/>
      <c r="H37" s="63" t="s">
        <v>36</v>
      </c>
      <c r="I37" s="63"/>
      <c r="J37" s="44">
        <v>1.04</v>
      </c>
      <c r="K37" s="44" t="s">
        <v>63</v>
      </c>
      <c r="L37" s="44"/>
      <c r="M37" s="42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38" spans="1:1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3.5">
      <c r="A39" s="2" t="s">
        <v>34</v>
      </c>
      <c r="B39" s="3">
        <v>41470</v>
      </c>
      <c r="C39" s="4">
        <v>1215</v>
      </c>
      <c r="D39" s="5"/>
      <c r="E39" s="5">
        <v>24.7</v>
      </c>
      <c r="F39" s="5"/>
      <c r="G39" s="4">
        <f>1000*810</f>
        <v>810000</v>
      </c>
      <c r="H39" s="2">
        <v>70</v>
      </c>
      <c r="I39" s="2">
        <v>0</v>
      </c>
      <c r="J39" s="4">
        <v>1.04</v>
      </c>
      <c r="K39" s="4" t="s">
        <v>63</v>
      </c>
      <c r="L39" s="4"/>
      <c r="M39" s="2"/>
    </row>
    <row r="40" spans="1:13" ht="13.5">
      <c r="A40" s="2"/>
      <c r="B40" s="3"/>
      <c r="C40" s="4"/>
      <c r="D40" s="5"/>
      <c r="E40" s="5"/>
      <c r="F40" s="5"/>
      <c r="G40" s="4"/>
      <c r="H40" s="2"/>
      <c r="I40" s="2"/>
      <c r="J40" s="4"/>
      <c r="K40" s="4"/>
      <c r="L40" s="4"/>
      <c r="M40" s="2"/>
    </row>
    <row r="41" spans="1:13" ht="13.5">
      <c r="A41" s="2" t="s">
        <v>35</v>
      </c>
      <c r="B41" s="3">
        <v>41470</v>
      </c>
      <c r="C41" s="4">
        <v>1230</v>
      </c>
      <c r="D41" s="5"/>
      <c r="E41" s="5"/>
      <c r="F41" s="5"/>
      <c r="G41" s="4"/>
      <c r="H41" s="2">
        <v>1200</v>
      </c>
      <c r="I41" s="2">
        <v>700</v>
      </c>
      <c r="J41" s="4">
        <v>1.04</v>
      </c>
      <c r="K41" s="4" t="s">
        <v>63</v>
      </c>
      <c r="L41" s="4"/>
      <c r="M41" s="2"/>
    </row>
    <row r="42" spans="1:1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>
      <c r="A43" s="2" t="s">
        <v>37</v>
      </c>
      <c r="B43" s="3">
        <v>41473</v>
      </c>
      <c r="C43" s="4">
        <v>1052</v>
      </c>
      <c r="D43" s="5">
        <v>35</v>
      </c>
      <c r="E43" s="5"/>
      <c r="F43" s="5"/>
      <c r="G43" s="4">
        <v>1000</v>
      </c>
      <c r="H43" s="2">
        <v>1340</v>
      </c>
      <c r="I43" s="2">
        <v>1160</v>
      </c>
      <c r="J43" s="4">
        <v>0.01</v>
      </c>
      <c r="K43" s="4">
        <v>4</v>
      </c>
      <c r="L43" s="4"/>
      <c r="M43" s="2"/>
    </row>
    <row r="44" spans="1:13" ht="13.5">
      <c r="A44" s="2" t="s">
        <v>37</v>
      </c>
      <c r="B44" s="3">
        <v>41477</v>
      </c>
      <c r="C44" s="4">
        <v>1242</v>
      </c>
      <c r="D44" s="5"/>
      <c r="E44" s="5"/>
      <c r="F44" s="5"/>
      <c r="G44" s="4">
        <f>37.5*1000</f>
        <v>37500</v>
      </c>
      <c r="H44" s="2">
        <v>2900</v>
      </c>
      <c r="I44" s="2">
        <v>2900</v>
      </c>
      <c r="J44" s="4">
        <v>0.12</v>
      </c>
      <c r="K44" s="4">
        <v>0</v>
      </c>
      <c r="L44" s="4"/>
      <c r="M44" s="2"/>
    </row>
    <row r="45" spans="1:13" ht="13.5">
      <c r="A45" s="2" t="s">
        <v>37</v>
      </c>
      <c r="B45" s="3">
        <v>41485</v>
      </c>
      <c r="C45" s="4">
        <v>1220</v>
      </c>
      <c r="D45" s="5"/>
      <c r="E45" s="5"/>
      <c r="F45" s="5"/>
      <c r="G45" s="4">
        <v>1000</v>
      </c>
      <c r="H45" s="2">
        <v>550</v>
      </c>
      <c r="I45" s="2">
        <v>300</v>
      </c>
      <c r="J45" s="4">
        <v>0.01</v>
      </c>
      <c r="K45" s="4">
        <v>2</v>
      </c>
      <c r="L45" s="4"/>
      <c r="M45" s="2"/>
    </row>
    <row r="46" spans="1:1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32" s="27" customFormat="1" ht="13.5">
      <c r="A47" s="48" t="s">
        <v>38</v>
      </c>
      <c r="B47" s="49">
        <v>41473</v>
      </c>
      <c r="C47" s="50">
        <v>1105</v>
      </c>
      <c r="D47" s="51">
        <v>35</v>
      </c>
      <c r="E47" s="51">
        <v>15.6</v>
      </c>
      <c r="F47" s="51"/>
      <c r="G47" s="50">
        <v>840</v>
      </c>
      <c r="H47" s="48">
        <v>1600</v>
      </c>
      <c r="I47" s="48">
        <v>1560</v>
      </c>
      <c r="J47" s="50">
        <v>0.01</v>
      </c>
      <c r="K47" s="50">
        <v>4</v>
      </c>
      <c r="L47" s="50"/>
      <c r="M47" s="4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1:32" s="27" customFormat="1" ht="13.5">
      <c r="A48" s="48" t="s">
        <v>38</v>
      </c>
      <c r="B48" s="49">
        <v>41477</v>
      </c>
      <c r="C48" s="50">
        <v>1243</v>
      </c>
      <c r="D48" s="51"/>
      <c r="E48" s="51"/>
      <c r="F48" s="51"/>
      <c r="G48" s="50">
        <f>39.14*1000</f>
        <v>39140</v>
      </c>
      <c r="H48" s="48">
        <v>160</v>
      </c>
      <c r="I48" s="48">
        <v>140</v>
      </c>
      <c r="J48" s="50">
        <v>0.12</v>
      </c>
      <c r="K48" s="50">
        <v>0</v>
      </c>
      <c r="L48" s="50"/>
      <c r="M48" s="4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1:32" s="27" customFormat="1" ht="13.5">
      <c r="A49" s="48" t="s">
        <v>38</v>
      </c>
      <c r="B49" s="49">
        <v>41485</v>
      </c>
      <c r="C49" s="50">
        <v>1210</v>
      </c>
      <c r="D49" s="51"/>
      <c r="E49" s="51"/>
      <c r="F49" s="51"/>
      <c r="G49" s="50">
        <v>200</v>
      </c>
      <c r="H49" s="48">
        <v>1340</v>
      </c>
      <c r="I49" s="48">
        <v>1000</v>
      </c>
      <c r="J49" s="50">
        <v>0.01</v>
      </c>
      <c r="K49" s="50">
        <v>2</v>
      </c>
      <c r="L49" s="50"/>
      <c r="M49" s="48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1:1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s="2" t="s">
        <v>39</v>
      </c>
      <c r="B51" s="3">
        <v>41473</v>
      </c>
      <c r="C51" s="4">
        <v>1119</v>
      </c>
      <c r="D51" s="5">
        <v>35</v>
      </c>
      <c r="E51" s="5">
        <v>24.7</v>
      </c>
      <c r="F51" s="5"/>
      <c r="G51" s="4">
        <v>728.5</v>
      </c>
      <c r="H51" s="2">
        <v>1160</v>
      </c>
      <c r="I51" s="2">
        <v>1120</v>
      </c>
      <c r="J51" s="4">
        <v>0.01</v>
      </c>
      <c r="K51" s="4">
        <v>4</v>
      </c>
      <c r="L51" s="4"/>
      <c r="M51" s="2"/>
    </row>
    <row r="52" spans="1:13" ht="13.5">
      <c r="A52" s="2" t="s">
        <v>39</v>
      </c>
      <c r="B52" s="3">
        <v>41477</v>
      </c>
      <c r="C52" s="4">
        <v>1200</v>
      </c>
      <c r="D52" s="5"/>
      <c r="E52" s="5"/>
      <c r="F52" s="5"/>
      <c r="G52" s="4">
        <v>777.5</v>
      </c>
      <c r="H52" s="2">
        <v>2600</v>
      </c>
      <c r="I52" s="2">
        <v>2360</v>
      </c>
      <c r="J52" s="4">
        <v>0.12</v>
      </c>
      <c r="K52" s="4">
        <v>0</v>
      </c>
      <c r="L52" s="4"/>
      <c r="M52" s="2"/>
    </row>
    <row r="53" spans="1:13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32" s="34" customFormat="1" ht="13.5">
      <c r="A54" s="30" t="s">
        <v>45</v>
      </c>
      <c r="B54" s="31">
        <v>41473</v>
      </c>
      <c r="C54" s="32">
        <v>1400</v>
      </c>
      <c r="D54" s="33">
        <v>35</v>
      </c>
      <c r="E54" s="33">
        <v>24.7</v>
      </c>
      <c r="F54" s="33"/>
      <c r="G54" s="32">
        <v>736</v>
      </c>
      <c r="H54" s="30">
        <v>18000</v>
      </c>
      <c r="I54" s="30">
        <v>18000</v>
      </c>
      <c r="J54" s="32">
        <v>0.01</v>
      </c>
      <c r="K54" s="32">
        <v>4</v>
      </c>
      <c r="L54" s="32"/>
      <c r="M54" s="30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 s="34" customFormat="1" ht="13.5">
      <c r="A55" s="47" t="s">
        <v>45</v>
      </c>
      <c r="B55" s="31">
        <v>41477</v>
      </c>
      <c r="C55" s="32">
        <v>1230</v>
      </c>
      <c r="D55" s="33"/>
      <c r="E55" s="33"/>
      <c r="F55" s="33"/>
      <c r="G55" s="32">
        <v>800</v>
      </c>
      <c r="H55" s="30">
        <v>4000</v>
      </c>
      <c r="I55" s="30">
        <v>4000</v>
      </c>
      <c r="J55" s="32">
        <v>0.12</v>
      </c>
      <c r="K55" s="32">
        <v>0</v>
      </c>
      <c r="L55" s="32"/>
      <c r="M55" s="30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 s="34" customFormat="1" ht="13.5">
      <c r="A56" s="30" t="s">
        <v>45</v>
      </c>
      <c r="B56" s="31">
        <v>41485</v>
      </c>
      <c r="C56" s="32">
        <v>1424</v>
      </c>
      <c r="D56" s="33"/>
      <c r="E56" s="33">
        <v>21</v>
      </c>
      <c r="F56" s="33"/>
      <c r="G56" s="32">
        <v>350</v>
      </c>
      <c r="H56" s="30">
        <v>1060</v>
      </c>
      <c r="I56" s="30">
        <v>720</v>
      </c>
      <c r="J56" s="32">
        <v>0.01</v>
      </c>
      <c r="K56" s="32">
        <v>2</v>
      </c>
      <c r="L56" s="32"/>
      <c r="M56" s="30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13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3.5">
      <c r="A58" s="2" t="s">
        <v>46</v>
      </c>
      <c r="B58" s="3">
        <v>41477</v>
      </c>
      <c r="C58" s="4">
        <v>1304</v>
      </c>
      <c r="D58" s="5"/>
      <c r="E58" s="5"/>
      <c r="F58" s="5"/>
      <c r="G58" s="4">
        <v>1190</v>
      </c>
      <c r="H58" s="2">
        <v>2000</v>
      </c>
      <c r="I58" s="2">
        <v>1940</v>
      </c>
      <c r="J58" s="4">
        <v>0.12</v>
      </c>
      <c r="K58" s="4">
        <v>0</v>
      </c>
      <c r="L58" s="4"/>
      <c r="M58" s="2"/>
    </row>
    <row r="59" spans="1:13" ht="13.5">
      <c r="A59" s="2" t="s">
        <v>46</v>
      </c>
      <c r="B59" s="3">
        <v>41485</v>
      </c>
      <c r="C59" s="4">
        <v>1200</v>
      </c>
      <c r="D59" s="5"/>
      <c r="E59" s="5">
        <v>20.9</v>
      </c>
      <c r="F59" s="5"/>
      <c r="G59" s="4">
        <v>723</v>
      </c>
      <c r="H59" s="2">
        <v>620</v>
      </c>
      <c r="I59" s="2">
        <v>500</v>
      </c>
      <c r="J59" s="4">
        <v>0.01</v>
      </c>
      <c r="K59" s="4">
        <v>2</v>
      </c>
      <c r="L59" s="4"/>
      <c r="M59" s="2"/>
    </row>
    <row r="60" spans="1:13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2" t="s">
        <v>40</v>
      </c>
      <c r="B61" s="3">
        <v>41473</v>
      </c>
      <c r="C61" s="4">
        <v>1215</v>
      </c>
      <c r="D61" s="5">
        <v>35</v>
      </c>
      <c r="E61" s="5">
        <v>28.2</v>
      </c>
      <c r="F61" s="5"/>
      <c r="G61" s="4">
        <f>34.76*1000</f>
        <v>34760</v>
      </c>
      <c r="H61" s="2">
        <v>144</v>
      </c>
      <c r="I61" s="2">
        <v>144</v>
      </c>
      <c r="J61" s="4">
        <v>0.01</v>
      </c>
      <c r="K61" s="4">
        <v>4</v>
      </c>
      <c r="L61" s="4"/>
      <c r="M61" s="2"/>
    </row>
    <row r="62" spans="1:13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2" t="s">
        <v>41</v>
      </c>
      <c r="B63" s="3">
        <v>41473</v>
      </c>
      <c r="C63" s="4">
        <v>1228</v>
      </c>
      <c r="D63" s="5">
        <v>35</v>
      </c>
      <c r="E63" s="5">
        <v>30.4</v>
      </c>
      <c r="F63" s="5"/>
      <c r="G63" s="4">
        <f>35.06*1000</f>
        <v>35060</v>
      </c>
      <c r="H63" s="2">
        <v>196</v>
      </c>
      <c r="I63" s="2">
        <v>188</v>
      </c>
      <c r="J63" s="4">
        <v>0.01</v>
      </c>
      <c r="K63" s="4">
        <v>4</v>
      </c>
      <c r="L63" s="4"/>
      <c r="M63" s="2"/>
    </row>
    <row r="64" spans="1:13" ht="13.5">
      <c r="A64" s="2" t="s">
        <v>41</v>
      </c>
      <c r="B64" s="3">
        <v>41477</v>
      </c>
      <c r="C64" s="4">
        <v>1335</v>
      </c>
      <c r="D64" s="5"/>
      <c r="E64" s="5"/>
      <c r="F64" s="5"/>
      <c r="G64" s="4">
        <f>40.09*1000</f>
        <v>40090</v>
      </c>
      <c r="H64" s="2">
        <v>140</v>
      </c>
      <c r="I64" s="2">
        <v>124</v>
      </c>
      <c r="J64" s="4">
        <v>0.12</v>
      </c>
      <c r="K64" s="4">
        <v>0</v>
      </c>
      <c r="L64" s="4"/>
      <c r="M64" s="2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>
      <c r="A66" s="2" t="s">
        <v>48</v>
      </c>
      <c r="B66" s="3">
        <v>41473</v>
      </c>
      <c r="C66" s="4">
        <v>1300</v>
      </c>
      <c r="D66" s="5">
        <v>35</v>
      </c>
      <c r="E66" s="5">
        <v>31.5</v>
      </c>
      <c r="F66" s="5"/>
      <c r="G66" s="4">
        <f>35.7*1000</f>
        <v>35700</v>
      </c>
      <c r="H66" s="2">
        <v>19000</v>
      </c>
      <c r="I66" s="2">
        <v>15000</v>
      </c>
      <c r="J66" s="4">
        <v>0.01</v>
      </c>
      <c r="K66" s="4">
        <v>4</v>
      </c>
      <c r="L66" s="4"/>
      <c r="M66" s="2"/>
    </row>
    <row r="67" spans="1:13" ht="13.5">
      <c r="A67" s="2" t="s">
        <v>48</v>
      </c>
      <c r="B67" s="3">
        <v>41477</v>
      </c>
      <c r="C67" s="4">
        <v>1345</v>
      </c>
      <c r="D67" s="5"/>
      <c r="E67" s="5"/>
      <c r="F67" s="5"/>
      <c r="G67" s="4">
        <f>40.06*1000</f>
        <v>40060</v>
      </c>
      <c r="H67" s="2">
        <v>600</v>
      </c>
      <c r="I67" s="2">
        <v>440</v>
      </c>
      <c r="J67" s="4">
        <v>0.12</v>
      </c>
      <c r="K67" s="4">
        <v>0</v>
      </c>
      <c r="L67" s="4"/>
      <c r="M67" s="2"/>
    </row>
    <row r="68" spans="1:13" ht="13.5">
      <c r="A68" s="2" t="s">
        <v>48</v>
      </c>
      <c r="B68" s="3">
        <v>41485</v>
      </c>
      <c r="C68" s="4">
        <v>1230</v>
      </c>
      <c r="D68" s="5"/>
      <c r="E68" s="5" t="s">
        <v>49</v>
      </c>
      <c r="F68" s="5"/>
      <c r="G68" s="4" t="s">
        <v>50</v>
      </c>
      <c r="H68" s="2"/>
      <c r="I68" s="2"/>
      <c r="J68" s="4">
        <v>0.01</v>
      </c>
      <c r="K68" s="4">
        <v>2</v>
      </c>
      <c r="L68" s="4"/>
      <c r="M68" s="2"/>
    </row>
    <row r="69" spans="1:13" ht="13.5">
      <c r="A69" s="2"/>
      <c r="B69" s="3"/>
      <c r="C69" s="4"/>
      <c r="D69" s="5"/>
      <c r="E69" s="5"/>
      <c r="F69" s="5"/>
      <c r="G69" s="4"/>
      <c r="H69" s="2"/>
      <c r="I69" s="2"/>
      <c r="J69" s="4"/>
      <c r="K69" s="4"/>
      <c r="L69" s="4"/>
      <c r="M69" s="2"/>
    </row>
    <row r="70" spans="1:13" ht="13.5">
      <c r="A70" s="2" t="s">
        <v>51</v>
      </c>
      <c r="B70" s="3">
        <v>41485</v>
      </c>
      <c r="C70" s="4">
        <v>1230</v>
      </c>
      <c r="D70" s="5"/>
      <c r="E70" s="5"/>
      <c r="F70" s="5"/>
      <c r="G70" s="4">
        <v>290</v>
      </c>
      <c r="H70" s="2">
        <v>80</v>
      </c>
      <c r="I70" s="2">
        <v>10</v>
      </c>
      <c r="J70" s="4">
        <v>0.01</v>
      </c>
      <c r="K70" s="4">
        <v>2</v>
      </c>
      <c r="L70" s="4"/>
      <c r="M70" s="2"/>
    </row>
    <row r="71" spans="1:13" ht="13.5">
      <c r="A71" s="2"/>
      <c r="B71" s="3"/>
      <c r="C71" s="4"/>
      <c r="D71" s="5"/>
      <c r="E71" s="5"/>
      <c r="F71" s="5"/>
      <c r="G71" s="4"/>
      <c r="H71" s="2"/>
      <c r="I71" s="2"/>
      <c r="J71" s="4"/>
      <c r="K71" s="4"/>
      <c r="L71" s="4"/>
      <c r="M71" s="2"/>
    </row>
    <row r="72" spans="1:32" s="46" customFormat="1" ht="13.5">
      <c r="A72" s="42" t="s">
        <v>52</v>
      </c>
      <c r="B72" s="43">
        <v>41485</v>
      </c>
      <c r="C72" s="44">
        <v>1245</v>
      </c>
      <c r="D72" s="45"/>
      <c r="E72" s="45"/>
      <c r="F72" s="45"/>
      <c r="G72" s="44"/>
      <c r="H72" s="42">
        <v>700000</v>
      </c>
      <c r="I72" s="42">
        <v>480000</v>
      </c>
      <c r="J72" s="44">
        <v>0.01</v>
      </c>
      <c r="K72" s="44">
        <v>2</v>
      </c>
      <c r="L72" s="44"/>
      <c r="M72" s="42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</row>
    <row r="73" spans="1:32" s="46" customFormat="1" ht="13.5">
      <c r="A73" s="42" t="s">
        <v>53</v>
      </c>
      <c r="B73" s="43">
        <v>41485</v>
      </c>
      <c r="C73" s="44">
        <v>1245</v>
      </c>
      <c r="D73" s="45"/>
      <c r="E73" s="45"/>
      <c r="F73" s="45"/>
      <c r="G73" s="44"/>
      <c r="H73" s="42">
        <v>550000</v>
      </c>
      <c r="I73" s="52">
        <v>340000</v>
      </c>
      <c r="J73" s="44">
        <v>0.01</v>
      </c>
      <c r="K73" s="44">
        <v>2</v>
      </c>
      <c r="L73" s="44"/>
      <c r="M73" s="42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</row>
    <row r="74" spans="1:13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3.5">
      <c r="A75" s="2" t="s">
        <v>43</v>
      </c>
      <c r="B75" s="3">
        <v>41473</v>
      </c>
      <c r="C75" s="4">
        <v>1310</v>
      </c>
      <c r="D75" s="5">
        <v>35</v>
      </c>
      <c r="E75" s="5"/>
      <c r="F75" s="5"/>
      <c r="G75" s="4">
        <v>700</v>
      </c>
      <c r="H75" s="2">
        <v>380</v>
      </c>
      <c r="I75" s="2">
        <v>380</v>
      </c>
      <c r="J75" s="4">
        <v>0.01</v>
      </c>
      <c r="K75" s="4">
        <v>4</v>
      </c>
      <c r="L75" s="4"/>
      <c r="M75" s="2"/>
    </row>
    <row r="76" spans="1:13" ht="13.5">
      <c r="A76" s="2" t="s">
        <v>43</v>
      </c>
      <c r="B76" s="3">
        <v>41477</v>
      </c>
      <c r="C76" s="4">
        <v>1430</v>
      </c>
      <c r="D76" s="5"/>
      <c r="E76" s="5"/>
      <c r="F76" s="5"/>
      <c r="G76" s="4">
        <v>990</v>
      </c>
      <c r="H76" s="2">
        <v>216</v>
      </c>
      <c r="I76" s="2">
        <v>212</v>
      </c>
      <c r="J76" s="4">
        <v>0.12</v>
      </c>
      <c r="K76" s="4">
        <v>0</v>
      </c>
      <c r="L76" s="4"/>
      <c r="M76" s="2"/>
    </row>
    <row r="77" spans="1:13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3.5">
      <c r="A78" s="2" t="s">
        <v>44</v>
      </c>
      <c r="B78" s="3">
        <v>41473</v>
      </c>
      <c r="C78" s="4">
        <v>1325</v>
      </c>
      <c r="D78" s="5">
        <v>35</v>
      </c>
      <c r="E78" s="5"/>
      <c r="F78" s="5"/>
      <c r="G78" s="5">
        <f>14*1000</f>
        <v>14000</v>
      </c>
      <c r="H78" s="2">
        <v>1240</v>
      </c>
      <c r="I78" s="2">
        <v>1080</v>
      </c>
      <c r="J78" s="4">
        <v>0.01</v>
      </c>
      <c r="K78" s="4">
        <v>4</v>
      </c>
      <c r="L78" s="4"/>
      <c r="M78" s="2"/>
    </row>
    <row r="80" spans="1:5" ht="19.5" customHeight="1">
      <c r="A80" s="29" t="s">
        <v>67</v>
      </c>
      <c r="B80" s="28"/>
      <c r="C80" s="28"/>
      <c r="D80" s="28"/>
      <c r="E80" s="28"/>
    </row>
    <row r="81" spans="1:5" ht="19.5" customHeight="1">
      <c r="A81" s="28" t="s">
        <v>69</v>
      </c>
      <c r="B81" s="28"/>
      <c r="C81" s="28"/>
      <c r="D81" s="28"/>
      <c r="E81" s="28"/>
    </row>
    <row r="82" spans="1:5" ht="19.5" customHeight="1">
      <c r="A82" s="28" t="s">
        <v>70</v>
      </c>
      <c r="B82" s="28"/>
      <c r="C82" s="28"/>
      <c r="D82" s="28"/>
      <c r="E82" s="28"/>
    </row>
    <row r="83" spans="1:5" ht="19.5" customHeight="1">
      <c r="A83" s="28" t="s">
        <v>68</v>
      </c>
      <c r="B83" s="28"/>
      <c r="C83" s="28"/>
      <c r="D83" s="28"/>
      <c r="E83" s="28"/>
    </row>
  </sheetData>
  <sheetProtection/>
  <mergeCells count="1">
    <mergeCell ref="H37:I37"/>
  </mergeCells>
  <printOptions/>
  <pageMargins left="0.7000000476837158" right="0.7000000476837158" top="0.75" bottom="0.75" header="0.30000001192092896" footer="0.30000001192092896"/>
  <pageSetup firstPageNumber="1" useFirstPageNumber="1"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19921875" defaultRowHeight="19.5" customHeight="1"/>
  <cols>
    <col min="1" max="1" width="17" style="1" customWidth="1"/>
    <col min="2" max="2" width="9.69921875" style="1" customWidth="1"/>
    <col min="3" max="3" width="9.09765625" style="1" customWidth="1"/>
    <col min="4" max="4" width="12.09765625" style="1" customWidth="1"/>
    <col min="5" max="5" width="12.8984375" style="1" customWidth="1"/>
    <col min="6" max="7" width="10.59765625" style="1" customWidth="1"/>
    <col min="8" max="8" width="14.19921875" style="1" customWidth="1"/>
    <col min="9" max="9" width="11.09765625" style="1" customWidth="1"/>
    <col min="10" max="16384" width="10.19921875" style="1" customWidth="1"/>
  </cols>
  <sheetData>
    <row r="1" spans="1:9" s="62" customFormat="1" ht="13.5">
      <c r="A1" s="58"/>
      <c r="B1" s="59"/>
      <c r="C1" s="60"/>
      <c r="D1" s="61" t="s">
        <v>0</v>
      </c>
      <c r="E1" s="61" t="s">
        <v>1</v>
      </c>
      <c r="F1" s="61" t="s">
        <v>2</v>
      </c>
      <c r="G1" s="60" t="s">
        <v>3</v>
      </c>
      <c r="H1" s="60" t="s">
        <v>4</v>
      </c>
      <c r="I1" s="60" t="s">
        <v>5</v>
      </c>
    </row>
    <row r="2" spans="1:9" s="62" customFormat="1" ht="13.5">
      <c r="A2" s="58" t="s">
        <v>8</v>
      </c>
      <c r="B2" s="59" t="s">
        <v>9</v>
      </c>
      <c r="C2" s="60" t="s">
        <v>10</v>
      </c>
      <c r="D2" s="61" t="s">
        <v>11</v>
      </c>
      <c r="E2" s="61" t="s">
        <v>11</v>
      </c>
      <c r="F2" s="61" t="s">
        <v>12</v>
      </c>
      <c r="G2" s="60" t="s">
        <v>13</v>
      </c>
      <c r="H2" s="60" t="s">
        <v>14</v>
      </c>
      <c r="I2" s="60" t="s">
        <v>14</v>
      </c>
    </row>
    <row r="3" spans="1:9" ht="13.5">
      <c r="A3" s="2" t="s">
        <v>18</v>
      </c>
      <c r="B3" s="3">
        <v>41078</v>
      </c>
      <c r="C3" s="4">
        <v>1112</v>
      </c>
      <c r="D3" s="5">
        <v>26</v>
      </c>
      <c r="E3" s="5">
        <v>18</v>
      </c>
      <c r="F3" s="5">
        <v>8.6</v>
      </c>
      <c r="G3" s="4">
        <v>1422</v>
      </c>
      <c r="H3" s="4">
        <v>420</v>
      </c>
      <c r="I3" s="4">
        <v>340</v>
      </c>
    </row>
    <row r="4" spans="1:9" ht="13.5">
      <c r="A4" s="2" t="s">
        <v>19</v>
      </c>
      <c r="B4" s="3">
        <v>41078</v>
      </c>
      <c r="C4" s="4">
        <v>1130</v>
      </c>
      <c r="D4" s="5">
        <v>24</v>
      </c>
      <c r="E4" s="5">
        <v>17.9</v>
      </c>
      <c r="F4" s="5">
        <v>9.3</v>
      </c>
      <c r="G4" s="4">
        <v>3048</v>
      </c>
      <c r="H4" s="4">
        <v>88</v>
      </c>
      <c r="I4" s="4">
        <v>72</v>
      </c>
    </row>
    <row r="5" spans="1:9" ht="13.5">
      <c r="A5" s="2" t="s">
        <v>20</v>
      </c>
      <c r="B5" s="3">
        <v>41078</v>
      </c>
      <c r="C5" s="4">
        <v>1145</v>
      </c>
      <c r="D5" s="5">
        <v>24</v>
      </c>
      <c r="E5" s="5">
        <v>17.2</v>
      </c>
      <c r="F5" s="5" t="s">
        <v>21</v>
      </c>
      <c r="G5" s="4">
        <v>556</v>
      </c>
      <c r="H5" s="4">
        <v>48</v>
      </c>
      <c r="I5" s="4">
        <v>40</v>
      </c>
    </row>
    <row r="6" spans="1:9" ht="13.5">
      <c r="A6" s="2" t="s">
        <v>22</v>
      </c>
      <c r="B6" s="3">
        <v>41078</v>
      </c>
      <c r="C6" s="4">
        <v>1205</v>
      </c>
      <c r="D6" s="5">
        <v>26</v>
      </c>
      <c r="E6" s="5">
        <v>17.4</v>
      </c>
      <c r="F6" s="5">
        <v>7.18</v>
      </c>
      <c r="G6" s="4">
        <v>18340</v>
      </c>
      <c r="H6" s="4">
        <v>56</v>
      </c>
      <c r="I6" s="4">
        <v>56</v>
      </c>
    </row>
    <row r="7" spans="1:9" ht="13.5">
      <c r="A7" s="2" t="s">
        <v>23</v>
      </c>
      <c r="B7" s="3">
        <v>41078</v>
      </c>
      <c r="C7" s="4">
        <v>1215</v>
      </c>
      <c r="D7" s="5">
        <v>26</v>
      </c>
      <c r="E7" s="5">
        <v>21.7</v>
      </c>
      <c r="F7" s="5">
        <v>12.94</v>
      </c>
      <c r="G7" s="4">
        <v>35460</v>
      </c>
      <c r="H7" s="4" t="s">
        <v>24</v>
      </c>
      <c r="I7" s="4"/>
    </row>
    <row r="8" spans="1:9" s="57" customFormat="1" ht="13.5" customHeight="1">
      <c r="A8" s="53" t="s">
        <v>25</v>
      </c>
      <c r="B8" s="54">
        <v>41078</v>
      </c>
      <c r="C8" s="55">
        <v>1255</v>
      </c>
      <c r="D8" s="56">
        <v>25</v>
      </c>
      <c r="E8" s="56">
        <v>18.4</v>
      </c>
      <c r="F8" s="56">
        <v>4.6</v>
      </c>
      <c r="G8" s="55">
        <v>11660</v>
      </c>
      <c r="H8" s="55">
        <v>1200</v>
      </c>
      <c r="I8" s="55">
        <v>180</v>
      </c>
    </row>
    <row r="9" spans="1:9" ht="13.5">
      <c r="A9" s="2" t="s">
        <v>26</v>
      </c>
      <c r="B9" s="3">
        <v>41078</v>
      </c>
      <c r="C9" s="4">
        <v>1305</v>
      </c>
      <c r="D9" s="5" t="s">
        <v>24</v>
      </c>
      <c r="E9" s="5"/>
      <c r="F9" s="5"/>
      <c r="G9" s="4"/>
      <c r="H9" s="4"/>
      <c r="I9" s="4"/>
    </row>
    <row r="10" spans="1:9" ht="13.5">
      <c r="A10" s="2" t="s">
        <v>27</v>
      </c>
      <c r="B10" s="3">
        <v>41078</v>
      </c>
      <c r="C10" s="4">
        <v>1450</v>
      </c>
      <c r="D10" s="5">
        <v>24</v>
      </c>
      <c r="E10" s="5">
        <v>20.1</v>
      </c>
      <c r="F10" s="5">
        <v>8.2</v>
      </c>
      <c r="G10" s="4">
        <v>726</v>
      </c>
      <c r="H10" s="4">
        <v>0</v>
      </c>
      <c r="I10" s="4">
        <v>0</v>
      </c>
    </row>
    <row r="11" spans="1:9" ht="13.5">
      <c r="A11" s="2" t="s">
        <v>28</v>
      </c>
      <c r="B11" s="3">
        <v>41078</v>
      </c>
      <c r="C11" s="4">
        <v>1500</v>
      </c>
      <c r="D11" s="5">
        <v>24</v>
      </c>
      <c r="E11" s="5"/>
      <c r="F11" s="5"/>
      <c r="G11" s="4">
        <v>778</v>
      </c>
      <c r="H11" s="4">
        <v>540</v>
      </c>
      <c r="I11" s="4">
        <v>480</v>
      </c>
    </row>
    <row r="12" spans="1:9" ht="13.5">
      <c r="A12" s="2" t="s">
        <v>29</v>
      </c>
      <c r="B12" s="3">
        <v>41078</v>
      </c>
      <c r="C12" s="4">
        <v>1515</v>
      </c>
      <c r="D12" s="5"/>
      <c r="E12" s="5"/>
      <c r="F12" s="5"/>
      <c r="G12" s="4">
        <v>700</v>
      </c>
      <c r="H12" s="4">
        <v>5000</v>
      </c>
      <c r="I12" s="4">
        <v>4000</v>
      </c>
    </row>
    <row r="13" spans="1:9" ht="13.5">
      <c r="A13" s="2"/>
      <c r="B13" s="4"/>
      <c r="C13" s="4"/>
      <c r="D13" s="5"/>
      <c r="E13" s="5"/>
      <c r="F13" s="5"/>
      <c r="G13" s="4"/>
      <c r="H13" s="4"/>
      <c r="I13" s="4"/>
    </row>
    <row r="14" spans="1:9" ht="13.5">
      <c r="A14" s="2" t="s">
        <v>18</v>
      </c>
      <c r="B14" s="3">
        <v>41457</v>
      </c>
      <c r="C14" s="4">
        <v>1302</v>
      </c>
      <c r="D14" s="5">
        <v>25</v>
      </c>
      <c r="E14" s="5">
        <v>21.1</v>
      </c>
      <c r="F14" s="5"/>
      <c r="G14" s="4"/>
      <c r="H14" s="4">
        <v>800</v>
      </c>
      <c r="I14" s="4">
        <v>800</v>
      </c>
    </row>
    <row r="15" spans="1:9" ht="13.5">
      <c r="A15" s="2" t="s">
        <v>19</v>
      </c>
      <c r="B15" s="3">
        <v>41457</v>
      </c>
      <c r="C15" s="4">
        <v>1259</v>
      </c>
      <c r="D15" s="5">
        <v>24.4</v>
      </c>
      <c r="E15" s="5">
        <v>19.9</v>
      </c>
      <c r="F15" s="5"/>
      <c r="G15" s="4"/>
      <c r="H15" s="4">
        <v>380</v>
      </c>
      <c r="I15" s="4">
        <v>380</v>
      </c>
    </row>
    <row r="16" spans="1:9" ht="13.5">
      <c r="A16" s="2" t="s">
        <v>20</v>
      </c>
      <c r="B16" s="3">
        <v>41457</v>
      </c>
      <c r="C16" s="4">
        <v>1314</v>
      </c>
      <c r="D16" s="5">
        <v>25.2</v>
      </c>
      <c r="E16" s="5">
        <v>20</v>
      </c>
      <c r="F16" s="5"/>
      <c r="G16" s="4"/>
      <c r="H16" s="4">
        <v>84</v>
      </c>
      <c r="I16" s="4">
        <v>84</v>
      </c>
    </row>
    <row r="17" spans="1:9" ht="13.5">
      <c r="A17" s="2" t="s">
        <v>22</v>
      </c>
      <c r="B17" s="3">
        <v>41457</v>
      </c>
      <c r="C17" s="4">
        <v>1250</v>
      </c>
      <c r="D17" s="5">
        <v>25.5</v>
      </c>
      <c r="E17" s="5">
        <v>20.1</v>
      </c>
      <c r="F17" s="5"/>
      <c r="G17" s="4"/>
      <c r="H17" s="4">
        <v>520</v>
      </c>
      <c r="I17" s="4">
        <v>520</v>
      </c>
    </row>
    <row r="18" spans="1:9" ht="13.5">
      <c r="A18" s="2" t="s">
        <v>23</v>
      </c>
      <c r="B18" s="3">
        <v>41457</v>
      </c>
      <c r="C18" s="4">
        <v>1236</v>
      </c>
      <c r="D18" s="5"/>
      <c r="E18" s="5"/>
      <c r="F18" s="5"/>
      <c r="G18" s="4"/>
      <c r="H18" s="4">
        <v>1260</v>
      </c>
      <c r="I18" s="4">
        <v>800</v>
      </c>
    </row>
    <row r="19" spans="1:9" ht="13.5">
      <c r="A19" s="2" t="s">
        <v>25</v>
      </c>
      <c r="B19" s="3">
        <v>41457</v>
      </c>
      <c r="C19" s="4"/>
      <c r="D19" s="5">
        <v>24</v>
      </c>
      <c r="E19" s="5">
        <v>22</v>
      </c>
      <c r="F19" s="5"/>
      <c r="G19" s="4"/>
      <c r="H19" s="4">
        <v>272</v>
      </c>
      <c r="I19" s="4">
        <v>180</v>
      </c>
    </row>
    <row r="20" spans="1:9" ht="13.5">
      <c r="A20" s="2" t="s">
        <v>26</v>
      </c>
      <c r="B20" s="3">
        <v>41457</v>
      </c>
      <c r="C20" s="4"/>
      <c r="D20" s="5">
        <v>24</v>
      </c>
      <c r="E20" s="5">
        <v>21</v>
      </c>
      <c r="F20" s="5"/>
      <c r="G20" s="4"/>
      <c r="H20" s="4">
        <v>1040</v>
      </c>
      <c r="I20" s="4">
        <v>1040</v>
      </c>
    </row>
    <row r="21" spans="1:9" ht="13.5">
      <c r="A21" s="2" t="s">
        <v>28</v>
      </c>
      <c r="B21" s="3">
        <v>41457</v>
      </c>
      <c r="C21" s="4">
        <v>1157</v>
      </c>
      <c r="D21" s="5">
        <v>26.6</v>
      </c>
      <c r="E21" s="5"/>
      <c r="F21" s="5"/>
      <c r="G21" s="4"/>
      <c r="H21" s="4">
        <v>450</v>
      </c>
      <c r="I21" s="4">
        <v>410</v>
      </c>
    </row>
    <row r="22" spans="1:9" ht="13.5">
      <c r="A22" s="2" t="s">
        <v>30</v>
      </c>
      <c r="B22" s="3">
        <v>41457</v>
      </c>
      <c r="C22" s="4">
        <v>1159</v>
      </c>
      <c r="D22" s="5">
        <v>26.6</v>
      </c>
      <c r="E22" s="5">
        <v>22</v>
      </c>
      <c r="F22" s="5"/>
      <c r="G22" s="4"/>
      <c r="H22" s="4">
        <v>5500</v>
      </c>
      <c r="I22" s="4">
        <v>5000</v>
      </c>
    </row>
    <row r="23" spans="1:9" ht="13.5">
      <c r="A23" s="2" t="s">
        <v>29</v>
      </c>
      <c r="B23" s="3">
        <v>41457</v>
      </c>
      <c r="C23" s="4">
        <v>1142</v>
      </c>
      <c r="D23" s="5"/>
      <c r="E23" s="5"/>
      <c r="F23" s="5"/>
      <c r="G23" s="4"/>
      <c r="H23" s="4">
        <v>60000</v>
      </c>
      <c r="I23" s="4">
        <v>54000</v>
      </c>
    </row>
    <row r="24" spans="1:9" ht="13.5">
      <c r="A24" s="2"/>
      <c r="B24" s="4"/>
      <c r="C24" s="4"/>
      <c r="D24" s="5"/>
      <c r="E24" s="5"/>
      <c r="F24" s="5"/>
      <c r="G24" s="4"/>
      <c r="H24" s="4"/>
      <c r="I24" s="4"/>
    </row>
    <row r="25" spans="1:9" ht="13.5">
      <c r="A25" s="2" t="s">
        <v>31</v>
      </c>
      <c r="B25" s="3">
        <v>41470</v>
      </c>
      <c r="C25" s="4">
        <v>1400</v>
      </c>
      <c r="D25" s="5"/>
      <c r="E25" s="5"/>
      <c r="F25" s="5"/>
      <c r="G25" s="4"/>
      <c r="H25" s="4">
        <v>70</v>
      </c>
      <c r="I25" s="4">
        <v>30</v>
      </c>
    </row>
    <row r="26" spans="1:9" ht="13.5">
      <c r="A26" s="2" t="s">
        <v>33</v>
      </c>
      <c r="B26" s="3">
        <v>41470</v>
      </c>
      <c r="C26" s="4">
        <v>1300</v>
      </c>
      <c r="D26" s="5"/>
      <c r="E26" s="5"/>
      <c r="F26" s="5"/>
      <c r="G26" s="4"/>
      <c r="H26" s="4">
        <v>410</v>
      </c>
      <c r="I26" s="4">
        <v>20</v>
      </c>
    </row>
    <row r="27" spans="1:9" ht="13.5">
      <c r="A27" s="2" t="s">
        <v>28</v>
      </c>
      <c r="B27" s="3">
        <v>41470</v>
      </c>
      <c r="C27" s="4">
        <v>1200</v>
      </c>
      <c r="D27" s="5"/>
      <c r="E27" s="5"/>
      <c r="F27" s="5"/>
      <c r="G27" s="4"/>
      <c r="H27" s="4">
        <v>400</v>
      </c>
      <c r="I27" s="4">
        <v>110</v>
      </c>
    </row>
    <row r="28" spans="1:9" ht="13.5">
      <c r="A28" s="2" t="s">
        <v>34</v>
      </c>
      <c r="B28" s="3">
        <v>41470</v>
      </c>
      <c r="C28" s="4">
        <v>1215</v>
      </c>
      <c r="D28" s="5"/>
      <c r="E28" s="5">
        <v>24.7</v>
      </c>
      <c r="F28" s="5"/>
      <c r="G28" s="4">
        <f>1000*810</f>
        <v>810000</v>
      </c>
      <c r="H28" s="4">
        <v>70</v>
      </c>
      <c r="I28" s="4">
        <v>0</v>
      </c>
    </row>
    <row r="29" spans="1:9" ht="13.5">
      <c r="A29" s="2" t="s">
        <v>35</v>
      </c>
      <c r="B29" s="3">
        <v>41470</v>
      </c>
      <c r="C29" s="4">
        <v>1230</v>
      </c>
      <c r="D29" s="5"/>
      <c r="E29" s="5"/>
      <c r="F29" s="5"/>
      <c r="G29" s="4"/>
      <c r="H29" s="4">
        <v>1200</v>
      </c>
      <c r="I29" s="4">
        <v>700</v>
      </c>
    </row>
    <row r="30" spans="1:9" ht="13.5">
      <c r="A30" s="2" t="s">
        <v>30</v>
      </c>
      <c r="B30" s="3">
        <v>41470</v>
      </c>
      <c r="C30" s="4">
        <v>1200</v>
      </c>
      <c r="D30" s="5"/>
      <c r="E30" s="5"/>
      <c r="F30" s="5"/>
      <c r="G30" s="4"/>
      <c r="H30" s="4">
        <v>720</v>
      </c>
      <c r="I30" s="4">
        <v>630</v>
      </c>
    </row>
    <row r="31" spans="1:9" ht="13.5">
      <c r="A31" s="2" t="s">
        <v>29</v>
      </c>
      <c r="B31" s="3">
        <v>41470</v>
      </c>
      <c r="C31" s="4">
        <v>1130</v>
      </c>
      <c r="D31" s="5"/>
      <c r="E31" s="5"/>
      <c r="F31" s="5"/>
      <c r="G31" s="4"/>
      <c r="H31" s="64" t="s">
        <v>36</v>
      </c>
      <c r="I31" s="64"/>
    </row>
    <row r="32" spans="1:9" ht="13.5">
      <c r="A32" s="2"/>
      <c r="B32" s="4"/>
      <c r="C32" s="4"/>
      <c r="D32" s="5"/>
      <c r="E32" s="5"/>
      <c r="F32" s="5"/>
      <c r="G32" s="4"/>
      <c r="H32" s="4"/>
      <c r="I32" s="4"/>
    </row>
    <row r="33" spans="1:9" ht="13.5">
      <c r="A33" s="2" t="s">
        <v>37</v>
      </c>
      <c r="B33" s="3">
        <v>41473</v>
      </c>
      <c r="C33" s="4">
        <v>1052</v>
      </c>
      <c r="D33" s="5">
        <v>35</v>
      </c>
      <c r="E33" s="5"/>
      <c r="F33" s="5"/>
      <c r="G33" s="4">
        <v>1000</v>
      </c>
      <c r="H33" s="4">
        <v>1340</v>
      </c>
      <c r="I33" s="4">
        <v>1160</v>
      </c>
    </row>
    <row r="34" spans="1:9" ht="13.5">
      <c r="A34" s="2" t="s">
        <v>38</v>
      </c>
      <c r="B34" s="3">
        <v>41473</v>
      </c>
      <c r="C34" s="4">
        <v>1105</v>
      </c>
      <c r="D34" s="5">
        <v>35</v>
      </c>
      <c r="E34" s="5">
        <v>15.6</v>
      </c>
      <c r="F34" s="5"/>
      <c r="G34" s="4">
        <v>840</v>
      </c>
      <c r="H34" s="4">
        <v>1600</v>
      </c>
      <c r="I34" s="4">
        <v>1560</v>
      </c>
    </row>
    <row r="35" spans="1:9" ht="13.5">
      <c r="A35" s="2" t="s">
        <v>39</v>
      </c>
      <c r="B35" s="3">
        <v>41473</v>
      </c>
      <c r="C35" s="4">
        <v>1119</v>
      </c>
      <c r="D35" s="5">
        <v>35</v>
      </c>
      <c r="E35" s="5">
        <v>24.7</v>
      </c>
      <c r="F35" s="5"/>
      <c r="G35" s="4">
        <v>728.5</v>
      </c>
      <c r="H35" s="4">
        <v>1160</v>
      </c>
      <c r="I35" s="4">
        <v>1120</v>
      </c>
    </row>
    <row r="36" spans="1:9" ht="13.5">
      <c r="A36" s="2" t="s">
        <v>40</v>
      </c>
      <c r="B36" s="3">
        <v>41473</v>
      </c>
      <c r="C36" s="4">
        <v>1215</v>
      </c>
      <c r="D36" s="5">
        <v>35</v>
      </c>
      <c r="E36" s="5">
        <v>28.2</v>
      </c>
      <c r="F36" s="5"/>
      <c r="G36" s="4">
        <f>34.76*1000</f>
        <v>34760</v>
      </c>
      <c r="H36" s="4">
        <v>144</v>
      </c>
      <c r="I36" s="4">
        <v>144</v>
      </c>
    </row>
    <row r="37" spans="1:9" ht="13.5">
      <c r="A37" s="2" t="s">
        <v>41</v>
      </c>
      <c r="B37" s="3">
        <v>41473</v>
      </c>
      <c r="C37" s="4">
        <v>1228</v>
      </c>
      <c r="D37" s="5">
        <v>35</v>
      </c>
      <c r="E37" s="5">
        <v>30.4</v>
      </c>
      <c r="F37" s="5"/>
      <c r="G37" s="4">
        <f>35.06*1000</f>
        <v>35060</v>
      </c>
      <c r="H37" s="4">
        <v>196</v>
      </c>
      <c r="I37" s="4">
        <v>188</v>
      </c>
    </row>
    <row r="38" spans="1:9" ht="13.5">
      <c r="A38" s="2" t="s">
        <v>42</v>
      </c>
      <c r="B38" s="3">
        <v>41473</v>
      </c>
      <c r="C38" s="4">
        <v>1300</v>
      </c>
      <c r="D38" s="5">
        <v>35</v>
      </c>
      <c r="E38" s="5">
        <v>31.5</v>
      </c>
      <c r="F38" s="5"/>
      <c r="G38" s="4">
        <f>35.7*1000</f>
        <v>35700</v>
      </c>
      <c r="H38" s="4">
        <v>19000</v>
      </c>
      <c r="I38" s="4">
        <v>15000</v>
      </c>
    </row>
    <row r="39" spans="1:9" ht="13.5">
      <c r="A39" s="2" t="s">
        <v>43</v>
      </c>
      <c r="B39" s="3">
        <v>41473</v>
      </c>
      <c r="C39" s="4">
        <v>1310</v>
      </c>
      <c r="D39" s="5">
        <v>35</v>
      </c>
      <c r="E39" s="5"/>
      <c r="F39" s="5"/>
      <c r="G39" s="4">
        <v>700</v>
      </c>
      <c r="H39" s="4">
        <v>380</v>
      </c>
      <c r="I39" s="4">
        <v>380</v>
      </c>
    </row>
    <row r="40" spans="1:9" ht="13.5">
      <c r="A40" s="2" t="s">
        <v>44</v>
      </c>
      <c r="B40" s="3">
        <v>41473</v>
      </c>
      <c r="C40" s="4">
        <v>1325</v>
      </c>
      <c r="D40" s="5">
        <v>35</v>
      </c>
      <c r="E40" s="5"/>
      <c r="F40" s="5"/>
      <c r="G40" s="5">
        <f>14*1000</f>
        <v>14000</v>
      </c>
      <c r="H40" s="4">
        <v>1240</v>
      </c>
      <c r="I40" s="4">
        <v>1080</v>
      </c>
    </row>
    <row r="41" spans="1:9" ht="13.5">
      <c r="A41" s="2" t="s">
        <v>45</v>
      </c>
      <c r="B41" s="3">
        <v>41473</v>
      </c>
      <c r="C41" s="4">
        <v>1400</v>
      </c>
      <c r="D41" s="5">
        <v>35</v>
      </c>
      <c r="E41" s="5">
        <v>24.7</v>
      </c>
      <c r="F41" s="5"/>
      <c r="G41" s="4">
        <v>736</v>
      </c>
      <c r="H41" s="4">
        <v>18000</v>
      </c>
      <c r="I41" s="4">
        <v>18000</v>
      </c>
    </row>
    <row r="42" spans="1:9" ht="13.5">
      <c r="A42" s="2"/>
      <c r="B42" s="4"/>
      <c r="C42" s="4"/>
      <c r="D42" s="5"/>
      <c r="E42" s="5"/>
      <c r="F42" s="5"/>
      <c r="G42" s="4"/>
      <c r="H42" s="4"/>
      <c r="I42" s="4"/>
    </row>
    <row r="43" spans="1:9" ht="13.5">
      <c r="A43" s="2" t="s">
        <v>37</v>
      </c>
      <c r="B43" s="3">
        <v>41477</v>
      </c>
      <c r="C43" s="4">
        <v>1242</v>
      </c>
      <c r="D43" s="5"/>
      <c r="E43" s="5"/>
      <c r="F43" s="5"/>
      <c r="G43" s="4">
        <f>37.5*1000</f>
        <v>37500</v>
      </c>
      <c r="H43" s="4">
        <v>2900</v>
      </c>
      <c r="I43" s="4">
        <v>2900</v>
      </c>
    </row>
    <row r="44" spans="1:9" ht="13.5">
      <c r="A44" s="2" t="s">
        <v>38</v>
      </c>
      <c r="B44" s="3">
        <v>41477</v>
      </c>
      <c r="C44" s="4">
        <v>1243</v>
      </c>
      <c r="D44" s="5"/>
      <c r="E44" s="5"/>
      <c r="F44" s="5"/>
      <c r="G44" s="4">
        <f>39.14*1000</f>
        <v>39140</v>
      </c>
      <c r="H44" s="4">
        <v>160</v>
      </c>
      <c r="I44" s="4">
        <v>140</v>
      </c>
    </row>
    <row r="45" spans="1:9" ht="13.5">
      <c r="A45" s="2" t="s">
        <v>39</v>
      </c>
      <c r="B45" s="3">
        <v>41477</v>
      </c>
      <c r="C45" s="4">
        <v>1200</v>
      </c>
      <c r="D45" s="5"/>
      <c r="E45" s="5"/>
      <c r="F45" s="5"/>
      <c r="G45" s="4">
        <v>777.5</v>
      </c>
      <c r="H45" s="4">
        <v>2600</v>
      </c>
      <c r="I45" s="4">
        <v>2360</v>
      </c>
    </row>
    <row r="46" spans="1:9" ht="13.5">
      <c r="A46" s="2" t="s">
        <v>46</v>
      </c>
      <c r="B46" s="3">
        <v>41477</v>
      </c>
      <c r="C46" s="4">
        <v>1304</v>
      </c>
      <c r="D46" s="5"/>
      <c r="E46" s="5"/>
      <c r="F46" s="5"/>
      <c r="G46" s="4">
        <v>1190</v>
      </c>
      <c r="H46" s="4">
        <v>2000</v>
      </c>
      <c r="I46" s="4">
        <v>1940</v>
      </c>
    </row>
    <row r="47" spans="1:9" ht="13.5">
      <c r="A47" s="2" t="s">
        <v>41</v>
      </c>
      <c r="B47" s="3">
        <v>41477</v>
      </c>
      <c r="C47" s="4">
        <v>1335</v>
      </c>
      <c r="D47" s="5"/>
      <c r="E47" s="5"/>
      <c r="F47" s="5"/>
      <c r="G47" s="4">
        <f>40.09*1000</f>
        <v>40090</v>
      </c>
      <c r="H47" s="4">
        <v>140</v>
      </c>
      <c r="I47" s="4">
        <v>124</v>
      </c>
    </row>
    <row r="48" spans="1:9" ht="13.5">
      <c r="A48" s="2" t="s">
        <v>42</v>
      </c>
      <c r="B48" s="3">
        <v>41477</v>
      </c>
      <c r="C48" s="4">
        <v>1345</v>
      </c>
      <c r="D48" s="5"/>
      <c r="E48" s="5"/>
      <c r="F48" s="5"/>
      <c r="G48" s="4">
        <f>40.06*1000</f>
        <v>40060</v>
      </c>
      <c r="H48" s="4">
        <v>600</v>
      </c>
      <c r="I48" s="4">
        <v>440</v>
      </c>
    </row>
    <row r="49" spans="1:9" ht="13.5">
      <c r="A49" s="2" t="s">
        <v>43</v>
      </c>
      <c r="B49" s="3">
        <v>41477</v>
      </c>
      <c r="C49" s="4">
        <v>1430</v>
      </c>
      <c r="D49" s="5"/>
      <c r="E49" s="5"/>
      <c r="F49" s="5"/>
      <c r="G49" s="4">
        <v>990</v>
      </c>
      <c r="H49" s="4">
        <v>216</v>
      </c>
      <c r="I49" s="4">
        <v>212</v>
      </c>
    </row>
    <row r="50" spans="1:9" ht="13.5">
      <c r="A50" s="2" t="s">
        <v>47</v>
      </c>
      <c r="B50" s="3">
        <v>41477</v>
      </c>
      <c r="C50" s="4">
        <v>1230</v>
      </c>
      <c r="D50" s="5"/>
      <c r="E50" s="5"/>
      <c r="F50" s="5"/>
      <c r="G50" s="4">
        <v>800</v>
      </c>
      <c r="H50" s="4">
        <v>4000</v>
      </c>
      <c r="I50" s="4">
        <v>4000</v>
      </c>
    </row>
    <row r="51" spans="1:9" ht="13.5">
      <c r="A51" s="2"/>
      <c r="B51" s="4"/>
      <c r="C51" s="4"/>
      <c r="D51" s="5"/>
      <c r="E51" s="5"/>
      <c r="F51" s="5"/>
      <c r="G51" s="4"/>
      <c r="H51" s="4"/>
      <c r="I51" s="4"/>
    </row>
    <row r="52" spans="1:9" ht="13.5">
      <c r="A52" s="2" t="s">
        <v>46</v>
      </c>
      <c r="B52" s="3">
        <v>41485</v>
      </c>
      <c r="C52" s="4">
        <v>1200</v>
      </c>
      <c r="D52" s="5"/>
      <c r="E52" s="5">
        <v>20.9</v>
      </c>
      <c r="F52" s="5"/>
      <c r="G52" s="4">
        <v>723</v>
      </c>
      <c r="H52" s="4">
        <v>620</v>
      </c>
      <c r="I52" s="4">
        <v>500</v>
      </c>
    </row>
    <row r="53" spans="1:9" ht="13.5">
      <c r="A53" s="2" t="s">
        <v>38</v>
      </c>
      <c r="B53" s="3">
        <v>41485</v>
      </c>
      <c r="C53" s="4">
        <v>1210</v>
      </c>
      <c r="D53" s="5"/>
      <c r="E53" s="5"/>
      <c r="F53" s="5"/>
      <c r="G53" s="4">
        <v>200</v>
      </c>
      <c r="H53" s="4">
        <v>1340</v>
      </c>
      <c r="I53" s="4">
        <v>1000</v>
      </c>
    </row>
    <row r="54" spans="1:9" ht="13.5">
      <c r="A54" s="2" t="s">
        <v>37</v>
      </c>
      <c r="B54" s="3">
        <v>41485</v>
      </c>
      <c r="C54" s="4">
        <v>1220</v>
      </c>
      <c r="D54" s="5"/>
      <c r="E54" s="5"/>
      <c r="F54" s="5"/>
      <c r="G54" s="4">
        <v>1000</v>
      </c>
      <c r="H54" s="4">
        <v>550</v>
      </c>
      <c r="I54" s="4">
        <v>300</v>
      </c>
    </row>
    <row r="55" spans="1:9" ht="13.5">
      <c r="A55" s="2" t="s">
        <v>48</v>
      </c>
      <c r="B55" s="3">
        <v>41485</v>
      </c>
      <c r="C55" s="4">
        <v>1230</v>
      </c>
      <c r="D55" s="5"/>
      <c r="E55" s="5" t="s">
        <v>49</v>
      </c>
      <c r="F55" s="5"/>
      <c r="G55" s="4" t="s">
        <v>50</v>
      </c>
      <c r="H55" s="4"/>
      <c r="I55" s="4"/>
    </row>
    <row r="56" spans="1:9" ht="13.5">
      <c r="A56" s="2" t="s">
        <v>51</v>
      </c>
      <c r="B56" s="3">
        <v>41485</v>
      </c>
      <c r="C56" s="4">
        <v>1230</v>
      </c>
      <c r="D56" s="5"/>
      <c r="E56" s="5"/>
      <c r="F56" s="5"/>
      <c r="G56" s="4">
        <v>290</v>
      </c>
      <c r="H56" s="4">
        <v>80</v>
      </c>
      <c r="I56" s="4">
        <v>10</v>
      </c>
    </row>
    <row r="57" spans="1:9" ht="13.5">
      <c r="A57" s="2" t="s">
        <v>52</v>
      </c>
      <c r="B57" s="3">
        <v>41485</v>
      </c>
      <c r="C57" s="4">
        <v>1245</v>
      </c>
      <c r="D57" s="5"/>
      <c r="E57" s="5"/>
      <c r="F57" s="5"/>
      <c r="G57" s="4"/>
      <c r="H57" s="4">
        <v>700000</v>
      </c>
      <c r="I57" s="4">
        <v>480000</v>
      </c>
    </row>
    <row r="58" spans="1:9" ht="13.5">
      <c r="A58" s="2" t="s">
        <v>53</v>
      </c>
      <c r="B58" s="3">
        <v>41485</v>
      </c>
      <c r="C58" s="4">
        <v>1245</v>
      </c>
      <c r="D58" s="5"/>
      <c r="E58" s="5"/>
      <c r="F58" s="5"/>
      <c r="G58" s="4"/>
      <c r="H58" s="4">
        <v>550000</v>
      </c>
      <c r="I58" s="6">
        <v>340000</v>
      </c>
    </row>
    <row r="59" spans="1:9" ht="13.5">
      <c r="A59" s="2" t="s">
        <v>45</v>
      </c>
      <c r="B59" s="3">
        <v>41485</v>
      </c>
      <c r="C59" s="4">
        <v>1424</v>
      </c>
      <c r="D59" s="5"/>
      <c r="E59" s="5">
        <v>21</v>
      </c>
      <c r="F59" s="5"/>
      <c r="G59" s="4">
        <v>350</v>
      </c>
      <c r="H59" s="4">
        <v>1060</v>
      </c>
      <c r="I59" s="4">
        <v>720</v>
      </c>
    </row>
  </sheetData>
  <sheetProtection/>
  <mergeCells count="1">
    <mergeCell ref="H31:I31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="90" zoomScaleNormal="90" zoomScalePageLayoutView="0" workbookViewId="0" topLeftCell="A1">
      <selection activeCell="E27" sqref="E27"/>
    </sheetView>
  </sheetViews>
  <sheetFormatPr defaultColWidth="10.19921875" defaultRowHeight="15" customHeight="1"/>
  <cols>
    <col min="1" max="1" width="15.69921875" style="1" customWidth="1"/>
    <col min="2" max="2" width="10.09765625" style="1" customWidth="1"/>
    <col min="3" max="3" width="10.3984375" style="1" customWidth="1"/>
    <col min="4" max="4" width="28.09765625" style="1" customWidth="1"/>
    <col min="5" max="5" width="11.59765625" style="1" customWidth="1"/>
    <col min="6" max="7" width="8.69921875" style="1" customWidth="1"/>
    <col min="8" max="8" width="15.69921875" style="1" customWidth="1"/>
    <col min="9" max="9" width="18.8984375" style="1" customWidth="1"/>
    <col min="10" max="10" width="10.8984375" style="1" customWidth="1"/>
    <col min="11" max="11" width="11.69921875" style="1" customWidth="1"/>
    <col min="12" max="12" width="13.3984375" style="1" customWidth="1"/>
    <col min="13" max="13" width="13.59765625" style="1" customWidth="1"/>
    <col min="14" max="17" width="8.69921875" style="1" customWidth="1"/>
    <col min="18" max="16384" width="10.19921875" style="1" customWidth="1"/>
  </cols>
  <sheetData>
    <row r="1" spans="1:17" ht="15" customHeight="1">
      <c r="A1" s="7" t="s">
        <v>5</v>
      </c>
      <c r="B1" s="8" t="s">
        <v>54</v>
      </c>
      <c r="C1" s="9"/>
      <c r="D1" s="9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11"/>
      <c r="B2" s="11" t="s">
        <v>55</v>
      </c>
      <c r="C2" s="11"/>
      <c r="D2" s="11"/>
      <c r="E2" s="12"/>
      <c r="F2" s="13"/>
      <c r="G2" s="2"/>
      <c r="H2" s="9"/>
      <c r="I2" s="9"/>
      <c r="J2" s="9"/>
      <c r="K2" s="9"/>
      <c r="L2" s="2"/>
      <c r="M2" s="2"/>
      <c r="N2" s="2"/>
      <c r="O2" s="2"/>
      <c r="P2" s="2"/>
      <c r="Q2" s="2"/>
    </row>
    <row r="3" spans="1:17" ht="15" customHeight="1">
      <c r="A3" s="11" t="s">
        <v>56</v>
      </c>
      <c r="B3" s="14">
        <v>41078</v>
      </c>
      <c r="C3" s="14">
        <v>41457</v>
      </c>
      <c r="D3" s="14">
        <v>41470</v>
      </c>
      <c r="E3" s="15" t="s">
        <v>57</v>
      </c>
      <c r="F3" s="13"/>
      <c r="G3" s="16"/>
      <c r="L3" s="17"/>
      <c r="M3" s="2"/>
      <c r="N3" s="2"/>
      <c r="O3" s="2"/>
      <c r="P3" s="2"/>
      <c r="Q3" s="2"/>
    </row>
    <row r="4" spans="1:17" ht="15" customHeight="1">
      <c r="A4" s="11" t="s">
        <v>18</v>
      </c>
      <c r="B4" s="12">
        <v>340</v>
      </c>
      <c r="C4" s="12">
        <v>800</v>
      </c>
      <c r="D4" s="12" t="s">
        <v>59</v>
      </c>
      <c r="E4" s="18">
        <f>GEOMEAN(B4:D4)</f>
        <v>521.5361924162119</v>
      </c>
      <c r="F4" s="13"/>
      <c r="G4" s="16"/>
      <c r="L4" s="19"/>
      <c r="M4" s="2"/>
      <c r="N4" s="2"/>
      <c r="O4" s="2"/>
      <c r="P4" s="2"/>
      <c r="Q4" s="2"/>
    </row>
    <row r="5" spans="1:17" ht="15" customHeight="1">
      <c r="A5" s="11" t="s">
        <v>19</v>
      </c>
      <c r="B5" s="12">
        <v>72</v>
      </c>
      <c r="C5" s="12">
        <v>380</v>
      </c>
      <c r="D5" s="12"/>
      <c r="E5" s="18">
        <f>GEOMEAN(B5:D5)</f>
        <v>165.40858502508266</v>
      </c>
      <c r="F5" s="13"/>
      <c r="G5" s="16"/>
      <c r="L5" s="19"/>
      <c r="M5" s="2"/>
      <c r="N5" s="2"/>
      <c r="O5" s="2"/>
      <c r="P5" s="2"/>
      <c r="Q5" s="2"/>
    </row>
    <row r="6" spans="1:17" ht="15" customHeight="1">
      <c r="A6" s="11" t="s">
        <v>20</v>
      </c>
      <c r="B6" s="12">
        <v>40</v>
      </c>
      <c r="C6" s="12">
        <v>84</v>
      </c>
      <c r="D6" s="12"/>
      <c r="E6" s="18">
        <f>GEOMEAN(B6:D6)</f>
        <v>57.96550698475775</v>
      </c>
      <c r="F6" s="13"/>
      <c r="G6" s="16"/>
      <c r="L6" s="19"/>
      <c r="M6" s="2"/>
      <c r="N6" s="2"/>
      <c r="O6" s="2"/>
      <c r="P6" s="2"/>
      <c r="Q6" s="2"/>
    </row>
    <row r="7" spans="1:17" ht="15" customHeight="1">
      <c r="A7" s="11" t="s">
        <v>22</v>
      </c>
      <c r="B7" s="12">
        <v>56</v>
      </c>
      <c r="C7" s="12">
        <v>520</v>
      </c>
      <c r="D7" s="12"/>
      <c r="E7" s="18">
        <f>GEOMEAN(B7:D7)</f>
        <v>170.64583206161234</v>
      </c>
      <c r="F7" s="13"/>
      <c r="G7" s="16"/>
      <c r="L7" s="19"/>
      <c r="M7" s="2"/>
      <c r="N7" s="2"/>
      <c r="O7" s="2"/>
      <c r="P7" s="2"/>
      <c r="Q7" s="2"/>
    </row>
    <row r="8" spans="1:17" ht="15" customHeight="1">
      <c r="A8" s="11" t="s">
        <v>23</v>
      </c>
      <c r="B8" s="12" t="s">
        <v>24</v>
      </c>
      <c r="C8" s="12">
        <v>800</v>
      </c>
      <c r="D8" s="12">
        <v>30</v>
      </c>
      <c r="E8" s="18">
        <f>GEOMEAN(B8:D8)</f>
        <v>154.91933384829667</v>
      </c>
      <c r="F8" s="13"/>
      <c r="G8" s="16"/>
      <c r="L8" s="19"/>
      <c r="M8" s="2"/>
      <c r="N8" s="2"/>
      <c r="O8" s="2"/>
      <c r="P8" s="2"/>
      <c r="Q8" s="2"/>
    </row>
    <row r="9" spans="1:17" ht="15" customHeight="1">
      <c r="A9" s="11" t="s">
        <v>60</v>
      </c>
      <c r="B9" s="11"/>
      <c r="C9" s="11"/>
      <c r="D9" s="12">
        <v>40</v>
      </c>
      <c r="E9" s="12"/>
      <c r="F9" s="13"/>
      <c r="G9" s="16"/>
      <c r="L9" s="19"/>
      <c r="M9" s="2"/>
      <c r="N9" s="2"/>
      <c r="O9" s="2"/>
      <c r="P9" s="2"/>
      <c r="Q9" s="2"/>
    </row>
    <row r="10" spans="1:17" ht="15" customHeight="1">
      <c r="A10" s="11" t="s">
        <v>25</v>
      </c>
      <c r="B10" s="12">
        <v>180</v>
      </c>
      <c r="C10" s="12">
        <v>180</v>
      </c>
      <c r="D10" s="12"/>
      <c r="E10" s="18">
        <f>GEOMEAN(B10:D10)</f>
        <v>180</v>
      </c>
      <c r="F10" s="13"/>
      <c r="G10" s="16"/>
      <c r="L10" s="19"/>
      <c r="M10" s="2"/>
      <c r="N10" s="2"/>
      <c r="O10" s="2"/>
      <c r="P10" s="2"/>
      <c r="Q10" s="2"/>
    </row>
    <row r="11" spans="1:17" ht="15" customHeight="1">
      <c r="A11" s="11" t="s">
        <v>26</v>
      </c>
      <c r="B11" s="12" t="s">
        <v>24</v>
      </c>
      <c r="C11" s="12">
        <v>1040</v>
      </c>
      <c r="D11" s="12"/>
      <c r="E11" s="20"/>
      <c r="F11" s="13"/>
      <c r="G11" s="16"/>
      <c r="L11" s="19"/>
      <c r="M11" s="2"/>
      <c r="N11" s="2"/>
      <c r="O11" s="2"/>
      <c r="P11" s="2"/>
      <c r="Q11" s="2"/>
    </row>
    <row r="12" spans="1:17" ht="15" customHeight="1">
      <c r="A12" s="11" t="s">
        <v>61</v>
      </c>
      <c r="B12" s="12">
        <v>0.42</v>
      </c>
      <c r="C12" s="12">
        <v>0.38</v>
      </c>
      <c r="D12" s="12">
        <v>1.04</v>
      </c>
      <c r="E12" s="12"/>
      <c r="F12" s="13"/>
      <c r="G12" s="16"/>
      <c r="L12" s="19"/>
      <c r="M12" s="2"/>
      <c r="N12" s="2"/>
      <c r="O12" s="2"/>
      <c r="P12" s="2"/>
      <c r="Q12" s="2"/>
    </row>
    <row r="13" spans="1:17" ht="15" customHeight="1">
      <c r="A13" s="11" t="s">
        <v>62</v>
      </c>
      <c r="B13" s="12">
        <v>1</v>
      </c>
      <c r="C13" s="12">
        <v>1</v>
      </c>
      <c r="D13" s="12" t="s">
        <v>63</v>
      </c>
      <c r="E13" s="12"/>
      <c r="F13" s="13"/>
      <c r="G13" s="16"/>
      <c r="L13" s="19"/>
      <c r="M13" s="2"/>
      <c r="N13" s="2"/>
      <c r="O13" s="2"/>
      <c r="P13" s="2"/>
      <c r="Q13" s="2"/>
    </row>
    <row r="14" spans="1:17" ht="15" customHeight="1">
      <c r="A14" s="21"/>
      <c r="B14" s="22"/>
      <c r="C14" s="22"/>
      <c r="D14" s="22"/>
      <c r="E14" s="22"/>
      <c r="F14" s="2"/>
      <c r="G14" s="16"/>
      <c r="L14" s="19"/>
      <c r="M14" s="2"/>
      <c r="N14" s="2"/>
      <c r="O14" s="2"/>
      <c r="P14" s="2"/>
      <c r="Q14" s="2"/>
    </row>
    <row r="15" spans="1:17" ht="15" customHeight="1">
      <c r="A15" s="9"/>
      <c r="B15" s="2"/>
      <c r="C15" s="2"/>
      <c r="D15" s="2"/>
      <c r="E15" s="4"/>
      <c r="F15" s="2"/>
      <c r="G15" s="16"/>
      <c r="L15" s="19"/>
      <c r="M15" s="2"/>
      <c r="N15" s="2"/>
      <c r="O15" s="2"/>
      <c r="P15" s="2"/>
      <c r="Q15" s="2"/>
    </row>
    <row r="16" spans="1:17" ht="15" customHeight="1">
      <c r="A16" s="7" t="s">
        <v>5</v>
      </c>
      <c r="B16" s="8" t="s">
        <v>64</v>
      </c>
      <c r="C16" s="9"/>
      <c r="D16" s="9"/>
      <c r="E16" s="10"/>
      <c r="F16" s="2"/>
      <c r="G16" s="16"/>
      <c r="L16" s="19"/>
      <c r="M16" s="2"/>
      <c r="N16" s="2"/>
      <c r="O16" s="2"/>
      <c r="P16" s="2"/>
      <c r="Q16" s="2"/>
    </row>
    <row r="17" spans="1:17" ht="15" customHeight="1">
      <c r="A17" s="11"/>
      <c r="B17" s="11" t="s">
        <v>55</v>
      </c>
      <c r="C17" s="11"/>
      <c r="D17" s="11"/>
      <c r="E17" s="12"/>
      <c r="F17" s="13"/>
      <c r="G17" s="16"/>
      <c r="L17" s="19"/>
      <c r="M17" s="2"/>
      <c r="N17" s="2"/>
      <c r="O17" s="2"/>
      <c r="P17" s="2"/>
      <c r="Q17" s="2"/>
    </row>
    <row r="18" spans="1:17" ht="15" customHeight="1">
      <c r="A18" s="11" t="s">
        <v>56</v>
      </c>
      <c r="B18" s="14">
        <v>41078</v>
      </c>
      <c r="C18" s="14">
        <v>41457</v>
      </c>
      <c r="D18" s="14">
        <v>41470</v>
      </c>
      <c r="E18" s="15" t="s">
        <v>57</v>
      </c>
      <c r="F18" s="13"/>
      <c r="G18" s="2"/>
      <c r="H18" s="21"/>
      <c r="I18" s="21"/>
      <c r="J18" s="21"/>
      <c r="K18" s="21"/>
      <c r="L18" s="2"/>
      <c r="M18" s="2"/>
      <c r="N18" s="2"/>
      <c r="O18" s="2"/>
      <c r="P18" s="2"/>
      <c r="Q18" s="2"/>
    </row>
    <row r="19" spans="1:17" ht="15" customHeight="1">
      <c r="A19" s="11" t="s">
        <v>28</v>
      </c>
      <c r="B19" s="12">
        <v>1</v>
      </c>
      <c r="C19" s="12">
        <v>410</v>
      </c>
      <c r="D19" s="12">
        <v>110</v>
      </c>
      <c r="E19" s="18">
        <f>GEOMEAN(B19:D19)</f>
        <v>35.595260910209205</v>
      </c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 customHeight="1">
      <c r="A20" s="11" t="s">
        <v>34</v>
      </c>
      <c r="B20" s="12"/>
      <c r="C20" s="12"/>
      <c r="D20" s="12">
        <v>0</v>
      </c>
      <c r="E20" s="18"/>
      <c r="F20" s="13"/>
      <c r="G20" s="2"/>
      <c r="H20" s="9"/>
      <c r="I20" s="2"/>
      <c r="J20" s="3"/>
      <c r="K20" s="4"/>
      <c r="L20" s="5"/>
      <c r="M20" s="5"/>
      <c r="N20" s="5"/>
      <c r="O20" s="4"/>
      <c r="P20" s="4"/>
      <c r="Q20" s="4"/>
    </row>
    <row r="21" spans="1:17" ht="15" customHeight="1">
      <c r="A21" s="11" t="s">
        <v>35</v>
      </c>
      <c r="B21" s="12"/>
      <c r="C21" s="12"/>
      <c r="D21" s="12">
        <v>700</v>
      </c>
      <c r="E21" s="18">
        <f>GEOMEAN(B21:D21)</f>
        <v>700</v>
      </c>
      <c r="F21" s="13"/>
      <c r="G21" s="16"/>
      <c r="M21" s="2"/>
      <c r="N21" s="2"/>
      <c r="O21" s="2"/>
      <c r="P21" s="2"/>
      <c r="Q21" s="2"/>
    </row>
    <row r="22" spans="1:17" ht="15" customHeight="1">
      <c r="A22" s="11" t="s">
        <v>30</v>
      </c>
      <c r="B22" s="12">
        <v>480</v>
      </c>
      <c r="C22" s="12">
        <v>5000</v>
      </c>
      <c r="D22" s="12">
        <v>630</v>
      </c>
      <c r="E22" s="18">
        <f>GEOMEAN(B22:D22)</f>
        <v>1147.7587096634334</v>
      </c>
      <c r="F22" s="13"/>
      <c r="G22" s="16"/>
      <c r="M22" s="13"/>
      <c r="N22" s="2"/>
      <c r="O22" s="2"/>
      <c r="P22" s="2"/>
      <c r="Q22" s="2"/>
    </row>
    <row r="23" spans="1:17" ht="15" customHeight="1">
      <c r="A23" s="11" t="s">
        <v>29</v>
      </c>
      <c r="B23" s="12">
        <v>4000</v>
      </c>
      <c r="C23" s="12">
        <v>54000</v>
      </c>
      <c r="D23" s="12" t="s">
        <v>66</v>
      </c>
      <c r="E23" s="18">
        <f>GEOMEAN(B23:D23)</f>
        <v>14696.938456699068</v>
      </c>
      <c r="F23" s="13"/>
      <c r="G23" s="16"/>
      <c r="M23" s="13"/>
      <c r="N23" s="2"/>
      <c r="O23" s="2"/>
      <c r="P23" s="2"/>
      <c r="Q23" s="2"/>
    </row>
    <row r="24" spans="1:17" ht="15" customHeight="1">
      <c r="A24" s="11" t="s">
        <v>61</v>
      </c>
      <c r="B24" s="12">
        <v>0.42</v>
      </c>
      <c r="C24" s="12">
        <v>0.38</v>
      </c>
      <c r="D24" s="12">
        <v>1.04</v>
      </c>
      <c r="E24" s="12"/>
      <c r="F24" s="13"/>
      <c r="G24" s="16"/>
      <c r="M24" s="13"/>
      <c r="N24" s="2"/>
      <c r="O24" s="2"/>
      <c r="P24" s="2"/>
      <c r="Q24" s="2"/>
    </row>
    <row r="25" spans="1:17" ht="15" customHeight="1">
      <c r="A25" s="11" t="s">
        <v>62</v>
      </c>
      <c r="B25" s="12">
        <v>1</v>
      </c>
      <c r="C25" s="12">
        <v>1</v>
      </c>
      <c r="D25" s="12" t="s">
        <v>63</v>
      </c>
      <c r="E25" s="12"/>
      <c r="F25" s="13"/>
      <c r="G25" s="16"/>
      <c r="M25" s="13"/>
      <c r="N25" s="2"/>
      <c r="O25" s="2"/>
      <c r="P25" s="2"/>
      <c r="Q25" s="2"/>
    </row>
    <row r="26" spans="1:17" ht="15" customHeight="1">
      <c r="A26" s="21"/>
      <c r="B26" s="23"/>
      <c r="C26" s="23"/>
      <c r="D26" s="21"/>
      <c r="E26" s="22"/>
      <c r="F26" s="2"/>
      <c r="G26" s="16"/>
      <c r="M26" s="13"/>
      <c r="N26" s="2"/>
      <c r="O26" s="2"/>
      <c r="P26" s="2"/>
      <c r="Q26" s="2"/>
    </row>
    <row r="27" spans="1:17" ht="15" customHeight="1">
      <c r="A27" s="2"/>
      <c r="B27" s="2"/>
      <c r="C27" s="2"/>
      <c r="D27" s="2"/>
      <c r="E27" s="4"/>
      <c r="F27" s="2"/>
      <c r="G27" s="16"/>
      <c r="M27" s="13"/>
      <c r="N27" s="2"/>
      <c r="O27" s="2"/>
      <c r="P27" s="2"/>
      <c r="Q27" s="2"/>
    </row>
    <row r="28" spans="1:17" ht="15" customHeight="1">
      <c r="A28" s="7" t="s">
        <v>5</v>
      </c>
      <c r="B28" s="8" t="s">
        <v>65</v>
      </c>
      <c r="C28" s="9"/>
      <c r="D28" s="9"/>
      <c r="E28" s="9"/>
      <c r="F28" s="2"/>
      <c r="G28" s="16"/>
      <c r="M28" s="13"/>
      <c r="N28" s="2"/>
      <c r="O28" s="2"/>
      <c r="P28" s="2"/>
      <c r="Q28" s="2"/>
    </row>
    <row r="29" spans="1:17" ht="15" customHeight="1">
      <c r="A29" s="11"/>
      <c r="B29" s="11" t="s">
        <v>55</v>
      </c>
      <c r="C29" s="11"/>
      <c r="D29" s="11"/>
      <c r="E29" s="11"/>
      <c r="F29" s="2"/>
      <c r="G29" s="16"/>
      <c r="M29" s="13"/>
      <c r="N29" s="2"/>
      <c r="O29" s="2"/>
      <c r="P29" s="2"/>
      <c r="Q29" s="2"/>
    </row>
    <row r="30" spans="1:17" ht="15" customHeight="1">
      <c r="A30" s="11" t="s">
        <v>56</v>
      </c>
      <c r="B30" s="14">
        <v>41473</v>
      </c>
      <c r="C30" s="14">
        <v>41477</v>
      </c>
      <c r="D30" s="14">
        <v>41485</v>
      </c>
      <c r="E30" s="15" t="s">
        <v>57</v>
      </c>
      <c r="F30" s="2"/>
      <c r="G30" s="16"/>
      <c r="M30" s="13"/>
      <c r="N30" s="2"/>
      <c r="O30" s="2"/>
      <c r="P30" s="2"/>
      <c r="Q30" s="2"/>
    </row>
    <row r="31" spans="1:17" ht="15" customHeight="1">
      <c r="A31" s="11" t="s">
        <v>45</v>
      </c>
      <c r="B31" s="12">
        <v>18000</v>
      </c>
      <c r="C31" s="12">
        <v>4000</v>
      </c>
      <c r="D31" s="12">
        <v>720</v>
      </c>
      <c r="E31" s="18">
        <f>GEOMEAN(B31:D31)</f>
        <v>3728.6790071446303</v>
      </c>
      <c r="F31" s="2"/>
      <c r="G31" s="16"/>
      <c r="M31" s="13"/>
      <c r="N31" s="2"/>
      <c r="O31" s="2"/>
      <c r="P31" s="2"/>
      <c r="Q31" s="2"/>
    </row>
    <row r="32" spans="1:17" ht="15" customHeight="1">
      <c r="A32" s="11" t="s">
        <v>39</v>
      </c>
      <c r="B32" s="12">
        <v>1120</v>
      </c>
      <c r="C32" s="12">
        <v>2360</v>
      </c>
      <c r="D32" s="11"/>
      <c r="E32" s="18">
        <f>GEOMEAN(B32:D32)</f>
        <v>1625.792114632126</v>
      </c>
      <c r="F32" s="2"/>
      <c r="G32" s="16"/>
      <c r="M32" s="13"/>
      <c r="N32" s="2"/>
      <c r="O32" s="2"/>
      <c r="P32" s="2"/>
      <c r="Q32" s="2"/>
    </row>
    <row r="33" spans="1:17" ht="15" customHeight="1">
      <c r="A33" s="11" t="s">
        <v>46</v>
      </c>
      <c r="B33" s="11"/>
      <c r="C33" s="12">
        <v>1940</v>
      </c>
      <c r="D33" s="12">
        <v>500</v>
      </c>
      <c r="E33" s="18">
        <f>GEOMEAN(B33:D33)</f>
        <v>984.8857801796105</v>
      </c>
      <c r="F33" s="2"/>
      <c r="G33" s="16"/>
      <c r="M33" s="13"/>
      <c r="N33" s="2"/>
      <c r="O33" s="2"/>
      <c r="P33" s="2"/>
      <c r="Q33" s="2"/>
    </row>
    <row r="34" spans="1:17" ht="15" customHeight="1">
      <c r="A34" s="11" t="s">
        <v>37</v>
      </c>
      <c r="B34" s="12">
        <v>1160</v>
      </c>
      <c r="C34" s="12">
        <v>2900</v>
      </c>
      <c r="D34" s="12">
        <v>300</v>
      </c>
      <c r="E34" s="18">
        <f>GEOMEAN(B34:D34)</f>
        <v>1003.0573099965455</v>
      </c>
      <c r="F34" s="2"/>
      <c r="G34" s="16"/>
      <c r="M34" s="13"/>
      <c r="N34" s="2"/>
      <c r="O34" s="2"/>
      <c r="P34" s="2"/>
      <c r="Q34" s="2"/>
    </row>
    <row r="35" spans="1:17" ht="15" customHeight="1">
      <c r="A35" s="11" t="s">
        <v>38</v>
      </c>
      <c r="B35" s="12">
        <v>1560</v>
      </c>
      <c r="C35" s="12">
        <v>140</v>
      </c>
      <c r="D35" s="12">
        <v>1000</v>
      </c>
      <c r="E35" s="18">
        <f>GEOMEAN(B35:D35)</f>
        <v>602.2140422015157</v>
      </c>
      <c r="F35" s="2"/>
      <c r="G35" s="16"/>
      <c r="M35" s="13"/>
      <c r="N35" s="2"/>
      <c r="O35" s="2"/>
      <c r="P35" s="2"/>
      <c r="Q35" s="2"/>
    </row>
    <row r="36" spans="1:17" ht="15" customHeight="1">
      <c r="A36" s="11"/>
      <c r="B36" s="11"/>
      <c r="C36" s="11"/>
      <c r="D36" s="11"/>
      <c r="E36" s="11"/>
      <c r="F36" s="2"/>
      <c r="G36" s="16"/>
      <c r="M36" s="13"/>
      <c r="N36" s="2"/>
      <c r="O36" s="2"/>
      <c r="P36" s="2"/>
      <c r="Q36" s="2"/>
    </row>
    <row r="37" spans="1:17" ht="15" customHeight="1">
      <c r="A37" s="11" t="s">
        <v>48</v>
      </c>
      <c r="B37" s="12">
        <v>15000</v>
      </c>
      <c r="C37" s="12">
        <v>440</v>
      </c>
      <c r="D37" s="11"/>
      <c r="E37" s="18">
        <f>GEOMEAN(B37:D37)</f>
        <v>2569.046515733026</v>
      </c>
      <c r="F37" s="2"/>
      <c r="G37" s="16"/>
      <c r="M37" s="13"/>
      <c r="N37" s="2"/>
      <c r="O37" s="2"/>
      <c r="P37" s="2"/>
      <c r="Q37" s="2"/>
    </row>
    <row r="38" spans="1:17" ht="15" customHeight="1">
      <c r="A38" s="11" t="s">
        <v>51</v>
      </c>
      <c r="B38" s="11"/>
      <c r="C38" s="11"/>
      <c r="D38" s="12">
        <v>10</v>
      </c>
      <c r="E38" s="11"/>
      <c r="F38" s="2"/>
      <c r="G38" s="16"/>
      <c r="M38" s="13"/>
      <c r="N38" s="2"/>
      <c r="O38" s="2"/>
      <c r="P38" s="2"/>
      <c r="Q38" s="2"/>
    </row>
    <row r="39" spans="1:17" ht="15" customHeight="1">
      <c r="A39" s="24" t="s">
        <v>52</v>
      </c>
      <c r="B39" s="24"/>
      <c r="C39" s="24"/>
      <c r="D39" s="25">
        <v>480000</v>
      </c>
      <c r="E39" s="24"/>
      <c r="F39" s="2"/>
      <c r="G39" s="16"/>
      <c r="M39" s="13"/>
      <c r="N39" s="2"/>
      <c r="O39" s="2"/>
      <c r="P39" s="2"/>
      <c r="Q39" s="2"/>
    </row>
    <row r="40" spans="1:17" ht="15" customHeight="1">
      <c r="A40" s="24" t="s">
        <v>53</v>
      </c>
      <c r="B40" s="24"/>
      <c r="C40" s="24"/>
      <c r="D40" s="26">
        <v>340000</v>
      </c>
      <c r="E40" s="24"/>
      <c r="F40" s="2"/>
      <c r="G40" s="16"/>
      <c r="M40" s="13"/>
      <c r="N40" s="2"/>
      <c r="O40" s="2"/>
      <c r="P40" s="2"/>
      <c r="Q40" s="2"/>
    </row>
    <row r="41" spans="1:5" ht="15" customHeight="1">
      <c r="A41" s="11"/>
      <c r="B41" s="11"/>
      <c r="C41" s="11"/>
      <c r="D41" s="11"/>
      <c r="E41" s="11"/>
    </row>
    <row r="42" spans="1:5" ht="15" customHeight="1">
      <c r="A42" s="11" t="s">
        <v>40</v>
      </c>
      <c r="B42" s="12">
        <v>144</v>
      </c>
      <c r="C42" s="11"/>
      <c r="D42" s="11"/>
      <c r="E42" s="11"/>
    </row>
    <row r="43" spans="1:5" ht="15" customHeight="1">
      <c r="A43" s="11" t="s">
        <v>41</v>
      </c>
      <c r="B43" s="12">
        <v>188</v>
      </c>
      <c r="C43" s="12">
        <v>124</v>
      </c>
      <c r="D43" s="11"/>
      <c r="E43" s="18">
        <f>GEOMEAN(B43:D43)</f>
        <v>152.68267747193852</v>
      </c>
    </row>
    <row r="44" spans="1:5" ht="15" customHeight="1">
      <c r="A44" s="11" t="s">
        <v>43</v>
      </c>
      <c r="B44" s="12">
        <v>380</v>
      </c>
      <c r="C44" s="12">
        <v>212</v>
      </c>
      <c r="D44" s="11"/>
      <c r="E44" s="18">
        <f>GEOMEAN(B44:D44)</f>
        <v>283.83093559370866</v>
      </c>
    </row>
    <row r="45" spans="1:5" ht="15" customHeight="1">
      <c r="A45" s="11" t="s">
        <v>44</v>
      </c>
      <c r="B45" s="12">
        <v>1080</v>
      </c>
      <c r="C45" s="11"/>
      <c r="D45" s="11"/>
      <c r="E45" s="11"/>
    </row>
    <row r="46" spans="1:5" ht="15" customHeight="1">
      <c r="A46" s="11" t="s">
        <v>61</v>
      </c>
      <c r="B46" s="12">
        <v>0.01</v>
      </c>
      <c r="C46" s="12">
        <v>0.12</v>
      </c>
      <c r="D46" s="12">
        <v>0.01</v>
      </c>
      <c r="E46" s="11"/>
    </row>
    <row r="47" spans="1:5" ht="15" customHeight="1">
      <c r="A47" s="11" t="s">
        <v>62</v>
      </c>
      <c r="B47" s="12">
        <v>4</v>
      </c>
      <c r="C47" s="12">
        <v>0</v>
      </c>
      <c r="D47" s="12">
        <v>2</v>
      </c>
      <c r="E47" s="11"/>
    </row>
    <row r="50" spans="1:4" ht="15" customHeight="1">
      <c r="A50" s="7" t="s">
        <v>58</v>
      </c>
      <c r="B50" s="14">
        <v>41078</v>
      </c>
      <c r="C50" s="14">
        <v>41457</v>
      </c>
      <c r="D50" s="14">
        <v>41470</v>
      </c>
    </row>
    <row r="51" spans="1:4" ht="15" customHeight="1">
      <c r="A51" s="11" t="s">
        <v>18</v>
      </c>
      <c r="B51" s="12">
        <v>1422</v>
      </c>
      <c r="C51" s="12"/>
      <c r="D51" s="12"/>
    </row>
    <row r="52" spans="1:4" ht="15" customHeight="1">
      <c r="A52" s="11" t="s">
        <v>19</v>
      </c>
      <c r="B52" s="12">
        <v>3048</v>
      </c>
      <c r="C52" s="12"/>
      <c r="D52" s="12"/>
    </row>
    <row r="53" spans="1:4" ht="15" customHeight="1">
      <c r="A53" s="11" t="s">
        <v>20</v>
      </c>
      <c r="B53" s="12">
        <v>556</v>
      </c>
      <c r="C53" s="12"/>
      <c r="D53" s="12"/>
    </row>
    <row r="54" spans="1:4" ht="15" customHeight="1">
      <c r="A54" s="11" t="s">
        <v>22</v>
      </c>
      <c r="B54" s="12">
        <v>18340</v>
      </c>
      <c r="C54" s="12"/>
      <c r="D54" s="12"/>
    </row>
    <row r="55" spans="1:4" ht="15" customHeight="1">
      <c r="A55" s="11" t="s">
        <v>23</v>
      </c>
      <c r="B55" s="12">
        <v>35460</v>
      </c>
      <c r="C55" s="12"/>
      <c r="D55" s="12"/>
    </row>
    <row r="56" spans="1:4" ht="15" customHeight="1">
      <c r="A56" s="11" t="s">
        <v>25</v>
      </c>
      <c r="B56" s="12">
        <v>11660</v>
      </c>
      <c r="C56" s="12"/>
      <c r="D56" s="12"/>
    </row>
    <row r="57" spans="1:4" ht="15" customHeight="1">
      <c r="A57" s="11" t="s">
        <v>26</v>
      </c>
      <c r="B57" s="12"/>
      <c r="C57" s="12"/>
      <c r="D57" s="12"/>
    </row>
    <row r="58" spans="1:4" ht="15" customHeight="1">
      <c r="A58" s="11" t="s">
        <v>27</v>
      </c>
      <c r="B58" s="12">
        <v>726</v>
      </c>
      <c r="C58" s="12"/>
      <c r="D58" s="12"/>
    </row>
    <row r="59" spans="1:4" ht="15" customHeight="1">
      <c r="A59" s="11" t="s">
        <v>28</v>
      </c>
      <c r="B59" s="12">
        <v>778</v>
      </c>
      <c r="C59" s="12"/>
      <c r="D59" s="12"/>
    </row>
    <row r="60" spans="1:4" ht="15" customHeight="1">
      <c r="A60" s="11" t="s">
        <v>34</v>
      </c>
      <c r="B60" s="12"/>
      <c r="C60" s="12"/>
      <c r="D60" s="12">
        <f>1000*810</f>
        <v>810000</v>
      </c>
    </row>
    <row r="61" spans="1:4" ht="15" customHeight="1">
      <c r="A61" s="11"/>
      <c r="B61" s="12"/>
      <c r="C61" s="12"/>
      <c r="D61" s="12"/>
    </row>
    <row r="62" spans="1:4" ht="15" customHeight="1">
      <c r="A62" s="11" t="s">
        <v>35</v>
      </c>
      <c r="B62" s="12"/>
      <c r="C62" s="12"/>
      <c r="D62" s="12"/>
    </row>
    <row r="63" spans="1:4" ht="15" customHeight="1">
      <c r="A63" s="11" t="s">
        <v>30</v>
      </c>
      <c r="B63" s="12"/>
      <c r="C63" s="12"/>
      <c r="D63" s="12"/>
    </row>
    <row r="64" spans="1:4" ht="15" customHeight="1">
      <c r="A64" s="11" t="s">
        <v>29</v>
      </c>
      <c r="B64" s="12">
        <v>700</v>
      </c>
      <c r="C64" s="12"/>
      <c r="D64" s="12"/>
    </row>
  </sheetData>
  <sheetProtection/>
  <hyperlinks>
    <hyperlink ref="A63" r:id="rId1" display="mailto:MR@4"/>
    <hyperlink ref="A22" r:id="rId2" display="mailto:MR@4"/>
  </hyperlink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McMillan</dc:creator>
  <cp:keywords/>
  <dc:description/>
  <cp:lastModifiedBy>Laura McMillan</cp:lastModifiedBy>
  <cp:lastPrinted>2013-09-18T15:04:12Z</cp:lastPrinted>
  <dcterms:modified xsi:type="dcterms:W3CDTF">2013-09-18T16:52:13Z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